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Rt/"/>
    </mc:Choice>
  </mc:AlternateContent>
  <xr:revisionPtr revIDLastSave="0" documentId="13_ncr:1_{D35066D9-61E5-1649-88D3-62928205160F}" xr6:coauthVersionLast="45" xr6:coauthVersionMax="45" xr10:uidLastSave="{00000000-0000-0000-0000-000000000000}"/>
  <bookViews>
    <workbookView xWindow="0" yWindow="460" windowWidth="28800" windowHeight="16700" xr2:uid="{47C6AFC8-4B9D-1645-AE0A-12E26D4B0EBF}"/>
  </bookViews>
  <sheets>
    <sheet name="EKL &amp; VOST" sheetId="44" r:id="rId1"/>
    <sheet name="DGS - Regiões" sheetId="47" r:id="rId2"/>
    <sheet name="EKL - Rt-PT-7" sheetId="26" r:id="rId3"/>
    <sheet name="DGS - Rt-PT-7" sheetId="38" r:id="rId4"/>
    <sheet name="BEAR PT - EKL" sheetId="6" state="hidden" r:id="rId5"/>
    <sheet name="EPIFORECASTS - Rt" sheetId="30" r:id="rId6"/>
    <sheet name="COTEC-Rt" sheetId="45" r:id="rId7"/>
  </sheets>
  <externalReferences>
    <externalReference r:id="rId8"/>
    <externalReference r:id="rId9"/>
  </externalReferences>
  <definedNames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O25" i="44" l="1"/>
  <c r="K5" i="30"/>
  <c r="K4" i="30"/>
  <c r="AS97" i="38"/>
  <c r="BK97" i="38" s="1"/>
  <c r="AY97" i="38"/>
  <c r="BQ97" i="38" s="1"/>
  <c r="CC97" i="38" s="1"/>
  <c r="BE97" i="38"/>
  <c r="BW97" i="38" s="1"/>
  <c r="CI97" i="38" s="1"/>
  <c r="AS98" i="38"/>
  <c r="BK98" i="38" s="1"/>
  <c r="AY98" i="38"/>
  <c r="BE98" i="38"/>
  <c r="BW98" i="38" s="1"/>
  <c r="CI98" i="38" s="1"/>
  <c r="BQ98" i="38"/>
  <c r="CC98" i="38" s="1"/>
  <c r="AS99" i="38"/>
  <c r="BK99" i="38" s="1"/>
  <c r="AY99" i="38"/>
  <c r="BE99" i="38"/>
  <c r="BQ99" i="38"/>
  <c r="CC99" i="38" s="1"/>
  <c r="AS100" i="38"/>
  <c r="BK100" i="38" s="1"/>
  <c r="AY100" i="38"/>
  <c r="BQ100" i="38" s="1"/>
  <c r="CC100" i="38" s="1"/>
  <c r="BE100" i="38"/>
  <c r="BW100" i="38" s="1"/>
  <c r="CI100" i="38" s="1"/>
  <c r="AS101" i="38"/>
  <c r="BK101" i="38" s="1"/>
  <c r="AY101" i="38"/>
  <c r="BQ101" i="38" s="1"/>
  <c r="CC101" i="38" s="1"/>
  <c r="BE101" i="38"/>
  <c r="BW101" i="38" s="1"/>
  <c r="CI101" i="38" s="1"/>
  <c r="AS102" i="38"/>
  <c r="BK102" i="38" s="1"/>
  <c r="AY102" i="38"/>
  <c r="BE102" i="38"/>
  <c r="BQ102" i="38"/>
  <c r="CC102" i="38" s="1"/>
  <c r="BW102" i="38"/>
  <c r="CI102" i="38" s="1"/>
  <c r="AS103" i="38"/>
  <c r="BK103" i="38" s="1"/>
  <c r="AY103" i="38"/>
  <c r="BQ103" i="38" s="1"/>
  <c r="CC103" i="38" s="1"/>
  <c r="BE103" i="38"/>
  <c r="AS104" i="38"/>
  <c r="BK104" i="38" s="1"/>
  <c r="AY104" i="38"/>
  <c r="BQ104" i="38" s="1"/>
  <c r="CC104" i="38" s="1"/>
  <c r="BE104" i="38"/>
  <c r="BW104" i="38" s="1"/>
  <c r="CI104" i="38" s="1"/>
  <c r="AS105" i="38"/>
  <c r="BK105" i="38" s="1"/>
  <c r="AY105" i="38"/>
  <c r="BE105" i="38"/>
  <c r="BW105" i="38" s="1"/>
  <c r="CI105" i="38" s="1"/>
  <c r="BQ105" i="38"/>
  <c r="CC105" i="38" s="1"/>
  <c r="AS106" i="38"/>
  <c r="BK106" i="38" s="1"/>
  <c r="AY106" i="38"/>
  <c r="BQ106" i="38" s="1"/>
  <c r="CC106" i="38" s="1"/>
  <c r="BE106" i="38"/>
  <c r="BW106" i="38" s="1"/>
  <c r="CI106" i="38" s="1"/>
  <c r="AS107" i="38"/>
  <c r="BK107" i="38" s="1"/>
  <c r="AY107" i="38"/>
  <c r="BE107" i="38"/>
  <c r="BQ107" i="38"/>
  <c r="CC107" i="38" s="1"/>
  <c r="AS108" i="38"/>
  <c r="BK108" i="38" s="1"/>
  <c r="AY108" i="38"/>
  <c r="BQ108" i="38" s="1"/>
  <c r="CC108" i="38" s="1"/>
  <c r="BE108" i="38"/>
  <c r="BW108" i="38" s="1"/>
  <c r="CI108" i="38" s="1"/>
  <c r="AS109" i="38"/>
  <c r="BK109" i="38" s="1"/>
  <c r="AY109" i="38"/>
  <c r="BQ109" i="38" s="1"/>
  <c r="CC109" i="38" s="1"/>
  <c r="BE109" i="38"/>
  <c r="BW109" i="38" s="1"/>
  <c r="CI109" i="38" s="1"/>
  <c r="AS110" i="38"/>
  <c r="BK110" i="38" s="1"/>
  <c r="AY110" i="38"/>
  <c r="BQ110" i="38" s="1"/>
  <c r="CC110" i="38" s="1"/>
  <c r="BE110" i="38"/>
  <c r="BW110" i="38" s="1"/>
  <c r="CI110" i="38" s="1"/>
  <c r="AS111" i="38"/>
  <c r="BK111" i="38" s="1"/>
  <c r="AY111" i="38"/>
  <c r="BE111" i="38"/>
  <c r="BQ111" i="38"/>
  <c r="CC111" i="38" s="1"/>
  <c r="Y97" i="38"/>
  <c r="AE97" i="38" s="1"/>
  <c r="Y98" i="38"/>
  <c r="AE98" i="38" s="1"/>
  <c r="Y99" i="38"/>
  <c r="AE99" i="38" s="1"/>
  <c r="Y100" i="38"/>
  <c r="AE100" i="38" s="1"/>
  <c r="Y101" i="38"/>
  <c r="AE101" i="38" s="1"/>
  <c r="Y102" i="38"/>
  <c r="AE102" i="38" s="1"/>
  <c r="Y103" i="38"/>
  <c r="AE103" i="38" s="1"/>
  <c r="Y104" i="38"/>
  <c r="AE104" i="38" s="1"/>
  <c r="Y105" i="38"/>
  <c r="AE105" i="38" s="1"/>
  <c r="Y106" i="38"/>
  <c r="AE106" i="38" s="1"/>
  <c r="Y107" i="38"/>
  <c r="AE107" i="38" s="1"/>
  <c r="Y108" i="38"/>
  <c r="AE108" i="38" s="1"/>
  <c r="Y109" i="38"/>
  <c r="AE109" i="38" s="1"/>
  <c r="Y110" i="38"/>
  <c r="AE110" i="38" s="1"/>
  <c r="Y111" i="38"/>
  <c r="AE111" i="38" s="1"/>
  <c r="BE96" i="38"/>
  <c r="BW96" i="38" s="1"/>
  <c r="CI96" i="38" s="1"/>
  <c r="AY96" i="38"/>
  <c r="BQ96" i="38" s="1"/>
  <c r="CC96" i="38" s="1"/>
  <c r="AS96" i="38"/>
  <c r="BK96" i="38" s="1"/>
  <c r="Y96" i="38"/>
  <c r="AE96" i="38" s="1"/>
  <c r="A93" i="38"/>
  <c r="A92" i="38"/>
  <c r="A98" i="38"/>
  <c r="A99" i="38"/>
  <c r="A100" i="38"/>
  <c r="A101" i="38"/>
  <c r="A102" i="38"/>
  <c r="A103" i="38"/>
  <c r="A104" i="38"/>
  <c r="A105" i="38"/>
  <c r="A106" i="38"/>
  <c r="A107" i="38"/>
  <c r="A108" i="38"/>
  <c r="A109" i="38"/>
  <c r="A110" i="38"/>
  <c r="A111" i="38"/>
  <c r="A97" i="38"/>
  <c r="A96" i="38"/>
  <c r="CL96" i="38" l="1"/>
  <c r="CL109" i="38"/>
  <c r="CL98" i="38"/>
  <c r="CL102" i="38"/>
  <c r="CL101" i="38"/>
  <c r="CL110" i="38"/>
  <c r="CL105" i="38"/>
  <c r="CL106" i="38"/>
  <c r="CL97" i="38"/>
  <c r="BW111" i="38"/>
  <c r="CI111" i="38" s="1"/>
  <c r="CL108" i="38"/>
  <c r="BW107" i="38"/>
  <c r="CI107" i="38" s="1"/>
  <c r="CL104" i="38"/>
  <c r="BW103" i="38"/>
  <c r="CI103" i="38" s="1"/>
  <c r="CL100" i="38"/>
  <c r="BW99" i="38"/>
  <c r="CI99" i="38" s="1"/>
  <c r="CN25" i="44"/>
  <c r="CL99" i="38" l="1"/>
  <c r="CL111" i="38"/>
  <c r="CL103" i="38"/>
  <c r="CL107" i="38"/>
  <c r="J5" i="30"/>
  <c r="J4" i="30"/>
  <c r="CM25" i="44"/>
  <c r="BE3" i="38" l="1"/>
  <c r="BW3" i="38" s="1"/>
  <c r="CI3" i="38" s="1"/>
  <c r="BE4" i="38"/>
  <c r="BW4" i="38" s="1"/>
  <c r="CI4" i="38" s="1"/>
  <c r="BE5" i="38"/>
  <c r="BW5" i="38" s="1"/>
  <c r="CI5" i="38" s="1"/>
  <c r="BE6" i="38"/>
  <c r="BW6" i="38" s="1"/>
  <c r="CI6" i="38" s="1"/>
  <c r="BE7" i="38"/>
  <c r="BW7" i="38" s="1"/>
  <c r="CI7" i="38" s="1"/>
  <c r="BE8" i="38"/>
  <c r="BW8" i="38" s="1"/>
  <c r="CI8" i="38" s="1"/>
  <c r="BE9" i="38"/>
  <c r="BW9" i="38" s="1"/>
  <c r="CI9" i="38" s="1"/>
  <c r="BE10" i="38"/>
  <c r="BW10" i="38" s="1"/>
  <c r="CI10" i="38" s="1"/>
  <c r="BE11" i="38"/>
  <c r="BW11" i="38" s="1"/>
  <c r="CI11" i="38" s="1"/>
  <c r="BE12" i="38"/>
  <c r="BW12" i="38" s="1"/>
  <c r="CI12" i="38" s="1"/>
  <c r="BE13" i="38"/>
  <c r="BW13" i="38" s="1"/>
  <c r="CI13" i="38" s="1"/>
  <c r="BE14" i="38"/>
  <c r="BW14" i="38" s="1"/>
  <c r="CI14" i="38" s="1"/>
  <c r="BE15" i="38"/>
  <c r="BW15" i="38" s="1"/>
  <c r="CI15" i="38" s="1"/>
  <c r="BE16" i="38"/>
  <c r="BW16" i="38" s="1"/>
  <c r="CI16" i="38" s="1"/>
  <c r="BE17" i="38"/>
  <c r="BW17" i="38" s="1"/>
  <c r="CI17" i="38" s="1"/>
  <c r="BE18" i="38"/>
  <c r="BW18" i="38" s="1"/>
  <c r="CI18" i="38" s="1"/>
  <c r="BE19" i="38"/>
  <c r="BW19" i="38" s="1"/>
  <c r="CI19" i="38" s="1"/>
  <c r="BE20" i="38"/>
  <c r="BW20" i="38" s="1"/>
  <c r="CI20" i="38" s="1"/>
  <c r="BE21" i="38"/>
  <c r="BW21" i="38" s="1"/>
  <c r="CI21" i="38" s="1"/>
  <c r="BE22" i="38"/>
  <c r="BW22" i="38" s="1"/>
  <c r="CI22" i="38" s="1"/>
  <c r="BE23" i="38"/>
  <c r="BW23" i="38" s="1"/>
  <c r="CI23" i="38" s="1"/>
  <c r="BE24" i="38"/>
  <c r="BW24" i="38" s="1"/>
  <c r="CI24" i="38" s="1"/>
  <c r="BE25" i="38"/>
  <c r="BW25" i="38" s="1"/>
  <c r="CI25" i="38" s="1"/>
  <c r="BE26" i="38"/>
  <c r="BW26" i="38" s="1"/>
  <c r="CI26" i="38" s="1"/>
  <c r="BE27" i="38"/>
  <c r="BW27" i="38" s="1"/>
  <c r="CI27" i="38" s="1"/>
  <c r="BE28" i="38"/>
  <c r="BW28" i="38" s="1"/>
  <c r="CI28" i="38" s="1"/>
  <c r="BE29" i="38"/>
  <c r="BW29" i="38" s="1"/>
  <c r="CI29" i="38" s="1"/>
  <c r="BE30" i="38"/>
  <c r="BW30" i="38" s="1"/>
  <c r="CI30" i="38" s="1"/>
  <c r="BE31" i="38"/>
  <c r="BW31" i="38" s="1"/>
  <c r="CI31" i="38" s="1"/>
  <c r="BE32" i="38"/>
  <c r="BW32" i="38" s="1"/>
  <c r="CI32" i="38" s="1"/>
  <c r="BE33" i="38"/>
  <c r="BW33" i="38" s="1"/>
  <c r="CI33" i="38" s="1"/>
  <c r="BE34" i="38"/>
  <c r="BW34" i="38" s="1"/>
  <c r="CI34" i="38" s="1"/>
  <c r="BE35" i="38"/>
  <c r="BW35" i="38" s="1"/>
  <c r="CI35" i="38" s="1"/>
  <c r="BE36" i="38"/>
  <c r="BW36" i="38" s="1"/>
  <c r="CI36" i="38" s="1"/>
  <c r="BE37" i="38"/>
  <c r="BW37" i="38" s="1"/>
  <c r="CI37" i="38" s="1"/>
  <c r="BE38" i="38"/>
  <c r="BW38" i="38" s="1"/>
  <c r="CI38" i="38" s="1"/>
  <c r="BE39" i="38"/>
  <c r="BW39" i="38" s="1"/>
  <c r="CI39" i="38" s="1"/>
  <c r="BE40" i="38"/>
  <c r="BW40" i="38" s="1"/>
  <c r="CI40" i="38" s="1"/>
  <c r="BE41" i="38"/>
  <c r="BW41" i="38" s="1"/>
  <c r="CI41" i="38" s="1"/>
  <c r="BE42" i="38"/>
  <c r="BW42" i="38" s="1"/>
  <c r="CI42" i="38" s="1"/>
  <c r="BE43" i="38"/>
  <c r="BW43" i="38" s="1"/>
  <c r="CI43" i="38" s="1"/>
  <c r="BE44" i="38"/>
  <c r="BW44" i="38" s="1"/>
  <c r="CI44" i="38" s="1"/>
  <c r="BE45" i="38"/>
  <c r="BW45" i="38" s="1"/>
  <c r="CI45" i="38" s="1"/>
  <c r="BE46" i="38"/>
  <c r="BW46" i="38" s="1"/>
  <c r="CI46" i="38" s="1"/>
  <c r="BE47" i="38"/>
  <c r="BW47" i="38" s="1"/>
  <c r="CI47" i="38" s="1"/>
  <c r="BE48" i="38"/>
  <c r="BW48" i="38" s="1"/>
  <c r="CI48" i="38" s="1"/>
  <c r="BE49" i="38"/>
  <c r="BW49" i="38" s="1"/>
  <c r="CI49" i="38" s="1"/>
  <c r="BE50" i="38"/>
  <c r="BW50" i="38" s="1"/>
  <c r="CI50" i="38" s="1"/>
  <c r="BE51" i="38"/>
  <c r="BW51" i="38" s="1"/>
  <c r="CI51" i="38" s="1"/>
  <c r="BE52" i="38"/>
  <c r="BW52" i="38" s="1"/>
  <c r="CI52" i="38" s="1"/>
  <c r="BE53" i="38"/>
  <c r="BW53" i="38" s="1"/>
  <c r="CI53" i="38" s="1"/>
  <c r="BE54" i="38"/>
  <c r="BW54" i="38" s="1"/>
  <c r="CI54" i="38" s="1"/>
  <c r="BE55" i="38"/>
  <c r="BW55" i="38" s="1"/>
  <c r="CI55" i="38" s="1"/>
  <c r="BE56" i="38"/>
  <c r="BW56" i="38" s="1"/>
  <c r="CI56" i="38" s="1"/>
  <c r="BE57" i="38"/>
  <c r="BW57" i="38" s="1"/>
  <c r="CI57" i="38" s="1"/>
  <c r="BE58" i="38"/>
  <c r="BW58" i="38" s="1"/>
  <c r="CI58" i="38" s="1"/>
  <c r="BE59" i="38"/>
  <c r="BW59" i="38" s="1"/>
  <c r="CI59" i="38" s="1"/>
  <c r="BE60" i="38"/>
  <c r="BW60" i="38" s="1"/>
  <c r="CI60" i="38" s="1"/>
  <c r="BE61" i="38"/>
  <c r="BW61" i="38" s="1"/>
  <c r="CI61" i="38" s="1"/>
  <c r="BE62" i="38"/>
  <c r="BW62" i="38" s="1"/>
  <c r="CI62" i="38" s="1"/>
  <c r="BE63" i="38"/>
  <c r="BW63" i="38" s="1"/>
  <c r="CI63" i="38" s="1"/>
  <c r="BE64" i="38"/>
  <c r="BW64" i="38" s="1"/>
  <c r="CI64" i="38" s="1"/>
  <c r="BE65" i="38"/>
  <c r="BW65" i="38" s="1"/>
  <c r="CI65" i="38" s="1"/>
  <c r="BE66" i="38"/>
  <c r="BW66" i="38" s="1"/>
  <c r="CI66" i="38" s="1"/>
  <c r="BE67" i="38"/>
  <c r="BW67" i="38" s="1"/>
  <c r="CI67" i="38" s="1"/>
  <c r="BE68" i="38"/>
  <c r="BW68" i="38" s="1"/>
  <c r="CI68" i="38" s="1"/>
  <c r="BE69" i="38"/>
  <c r="BW69" i="38" s="1"/>
  <c r="CI69" i="38" s="1"/>
  <c r="BE70" i="38"/>
  <c r="BW70" i="38" s="1"/>
  <c r="CI70" i="38" s="1"/>
  <c r="BE71" i="38"/>
  <c r="BW71" i="38" s="1"/>
  <c r="CI71" i="38" s="1"/>
  <c r="BE72" i="38"/>
  <c r="BW72" i="38" s="1"/>
  <c r="CI72" i="38" s="1"/>
  <c r="BE73" i="38"/>
  <c r="BW73" i="38" s="1"/>
  <c r="CI73" i="38" s="1"/>
  <c r="BE74" i="38"/>
  <c r="BW74" i="38" s="1"/>
  <c r="CI74" i="38" s="1"/>
  <c r="BE75" i="38"/>
  <c r="BW75" i="38" s="1"/>
  <c r="CI75" i="38" s="1"/>
  <c r="BE76" i="38"/>
  <c r="BW76" i="38" s="1"/>
  <c r="CI76" i="38" s="1"/>
  <c r="BE77" i="38"/>
  <c r="BW77" i="38" s="1"/>
  <c r="CI77" i="38" s="1"/>
  <c r="BE78" i="38"/>
  <c r="BW78" i="38" s="1"/>
  <c r="CI78" i="38" s="1"/>
  <c r="BE79" i="38"/>
  <c r="BW79" i="38" s="1"/>
  <c r="CI79" i="38" s="1"/>
  <c r="BE80" i="38"/>
  <c r="BW80" i="38" s="1"/>
  <c r="CI80" i="38" s="1"/>
  <c r="BE2" i="38"/>
  <c r="BW2" i="38" s="1"/>
  <c r="CI2" i="38" s="1"/>
  <c r="AY3" i="38"/>
  <c r="BQ3" i="38" s="1"/>
  <c r="CC3" i="38" s="1"/>
  <c r="AY4" i="38"/>
  <c r="BQ4" i="38" s="1"/>
  <c r="CC4" i="38" s="1"/>
  <c r="AY5" i="38"/>
  <c r="BQ5" i="38" s="1"/>
  <c r="CC5" i="38" s="1"/>
  <c r="AY6" i="38"/>
  <c r="BQ6" i="38" s="1"/>
  <c r="CC6" i="38" s="1"/>
  <c r="AY7" i="38"/>
  <c r="BQ7" i="38" s="1"/>
  <c r="CC7" i="38" s="1"/>
  <c r="AY8" i="38"/>
  <c r="BQ8" i="38" s="1"/>
  <c r="CC8" i="38" s="1"/>
  <c r="AY9" i="38"/>
  <c r="BQ9" i="38" s="1"/>
  <c r="CC9" i="38" s="1"/>
  <c r="AY10" i="38"/>
  <c r="BQ10" i="38" s="1"/>
  <c r="CC10" i="38" s="1"/>
  <c r="AY11" i="38"/>
  <c r="BQ11" i="38" s="1"/>
  <c r="CC11" i="38" s="1"/>
  <c r="AY12" i="38"/>
  <c r="BQ12" i="38" s="1"/>
  <c r="CC12" i="38" s="1"/>
  <c r="AY13" i="38"/>
  <c r="BQ13" i="38" s="1"/>
  <c r="CC13" i="38" s="1"/>
  <c r="AY14" i="38"/>
  <c r="BQ14" i="38" s="1"/>
  <c r="CC14" i="38" s="1"/>
  <c r="AY15" i="38"/>
  <c r="BQ15" i="38" s="1"/>
  <c r="CC15" i="38" s="1"/>
  <c r="AY16" i="38"/>
  <c r="BQ16" i="38" s="1"/>
  <c r="CC16" i="38" s="1"/>
  <c r="AY17" i="38"/>
  <c r="BQ17" i="38" s="1"/>
  <c r="CC17" i="38" s="1"/>
  <c r="AY18" i="38"/>
  <c r="BQ18" i="38" s="1"/>
  <c r="CC18" i="38" s="1"/>
  <c r="AY19" i="38"/>
  <c r="BQ19" i="38" s="1"/>
  <c r="CC19" i="38" s="1"/>
  <c r="AY20" i="38"/>
  <c r="BQ20" i="38" s="1"/>
  <c r="CC20" i="38" s="1"/>
  <c r="AY21" i="38"/>
  <c r="BQ21" i="38" s="1"/>
  <c r="CC21" i="38" s="1"/>
  <c r="AY22" i="38"/>
  <c r="BQ22" i="38" s="1"/>
  <c r="CC22" i="38" s="1"/>
  <c r="AY23" i="38"/>
  <c r="BQ23" i="38" s="1"/>
  <c r="CC23" i="38" s="1"/>
  <c r="AY24" i="38"/>
  <c r="BQ24" i="38" s="1"/>
  <c r="CC24" i="38" s="1"/>
  <c r="AY25" i="38"/>
  <c r="BQ25" i="38" s="1"/>
  <c r="CC25" i="38" s="1"/>
  <c r="AY26" i="38"/>
  <c r="BQ26" i="38" s="1"/>
  <c r="CC26" i="38" s="1"/>
  <c r="AY27" i="38"/>
  <c r="BQ27" i="38" s="1"/>
  <c r="CC27" i="38" s="1"/>
  <c r="AY28" i="38"/>
  <c r="BQ28" i="38" s="1"/>
  <c r="CC28" i="38" s="1"/>
  <c r="AY29" i="38"/>
  <c r="BQ29" i="38" s="1"/>
  <c r="CC29" i="38" s="1"/>
  <c r="AY30" i="38"/>
  <c r="BQ30" i="38" s="1"/>
  <c r="CC30" i="38" s="1"/>
  <c r="AY31" i="38"/>
  <c r="BQ31" i="38" s="1"/>
  <c r="CC31" i="38" s="1"/>
  <c r="AY32" i="38"/>
  <c r="BQ32" i="38" s="1"/>
  <c r="CC32" i="38" s="1"/>
  <c r="AY33" i="38"/>
  <c r="BQ33" i="38" s="1"/>
  <c r="CC33" i="38" s="1"/>
  <c r="AY34" i="38"/>
  <c r="BQ34" i="38" s="1"/>
  <c r="CC34" i="38" s="1"/>
  <c r="AY35" i="38"/>
  <c r="BQ35" i="38" s="1"/>
  <c r="CC35" i="38" s="1"/>
  <c r="AY36" i="38"/>
  <c r="BQ36" i="38" s="1"/>
  <c r="CC36" i="38" s="1"/>
  <c r="AY37" i="38"/>
  <c r="BQ37" i="38" s="1"/>
  <c r="CC37" i="38" s="1"/>
  <c r="AY38" i="38"/>
  <c r="BQ38" i="38" s="1"/>
  <c r="CC38" i="38" s="1"/>
  <c r="AY39" i="38"/>
  <c r="BQ39" i="38" s="1"/>
  <c r="CC39" i="38" s="1"/>
  <c r="AY40" i="38"/>
  <c r="BQ40" i="38" s="1"/>
  <c r="CC40" i="38" s="1"/>
  <c r="AY41" i="38"/>
  <c r="BQ41" i="38" s="1"/>
  <c r="CC41" i="38" s="1"/>
  <c r="AY42" i="38"/>
  <c r="BQ42" i="38" s="1"/>
  <c r="CC42" i="38" s="1"/>
  <c r="AY43" i="38"/>
  <c r="BQ43" i="38" s="1"/>
  <c r="CC43" i="38" s="1"/>
  <c r="AY44" i="38"/>
  <c r="BQ44" i="38" s="1"/>
  <c r="CC44" i="38" s="1"/>
  <c r="AY45" i="38"/>
  <c r="BQ45" i="38" s="1"/>
  <c r="CC45" i="38" s="1"/>
  <c r="AY46" i="38"/>
  <c r="BQ46" i="38" s="1"/>
  <c r="CC46" i="38" s="1"/>
  <c r="AY47" i="38"/>
  <c r="BQ47" i="38" s="1"/>
  <c r="CC47" i="38" s="1"/>
  <c r="AY48" i="38"/>
  <c r="BQ48" i="38" s="1"/>
  <c r="CC48" i="38" s="1"/>
  <c r="AY49" i="38"/>
  <c r="BQ49" i="38" s="1"/>
  <c r="CC49" i="38" s="1"/>
  <c r="AY50" i="38"/>
  <c r="BQ50" i="38" s="1"/>
  <c r="CC50" i="38" s="1"/>
  <c r="AY51" i="38"/>
  <c r="BQ51" i="38" s="1"/>
  <c r="CC51" i="38" s="1"/>
  <c r="AY52" i="38"/>
  <c r="BQ52" i="38" s="1"/>
  <c r="CC52" i="38" s="1"/>
  <c r="AY53" i="38"/>
  <c r="BQ53" i="38" s="1"/>
  <c r="CC53" i="38" s="1"/>
  <c r="AY54" i="38"/>
  <c r="BQ54" i="38" s="1"/>
  <c r="CC54" i="38" s="1"/>
  <c r="AY55" i="38"/>
  <c r="BQ55" i="38" s="1"/>
  <c r="CC55" i="38" s="1"/>
  <c r="AY56" i="38"/>
  <c r="BQ56" i="38" s="1"/>
  <c r="CC56" i="38" s="1"/>
  <c r="AY57" i="38"/>
  <c r="BQ57" i="38" s="1"/>
  <c r="CC57" i="38" s="1"/>
  <c r="AY58" i="38"/>
  <c r="BQ58" i="38" s="1"/>
  <c r="CC58" i="38" s="1"/>
  <c r="AY59" i="38"/>
  <c r="BQ59" i="38" s="1"/>
  <c r="CC59" i="38" s="1"/>
  <c r="AY60" i="38"/>
  <c r="BQ60" i="38" s="1"/>
  <c r="CC60" i="38" s="1"/>
  <c r="AY61" i="38"/>
  <c r="BQ61" i="38" s="1"/>
  <c r="CC61" i="38" s="1"/>
  <c r="AY62" i="38"/>
  <c r="BQ62" i="38" s="1"/>
  <c r="CC62" i="38" s="1"/>
  <c r="AY63" i="38"/>
  <c r="BQ63" i="38" s="1"/>
  <c r="CC63" i="38" s="1"/>
  <c r="AY64" i="38"/>
  <c r="BQ64" i="38" s="1"/>
  <c r="CC64" i="38" s="1"/>
  <c r="AY65" i="38"/>
  <c r="BQ65" i="38" s="1"/>
  <c r="CC65" i="38" s="1"/>
  <c r="AY66" i="38"/>
  <c r="BQ66" i="38" s="1"/>
  <c r="CC66" i="38" s="1"/>
  <c r="AY67" i="38"/>
  <c r="BQ67" i="38" s="1"/>
  <c r="CC67" i="38" s="1"/>
  <c r="AY68" i="38"/>
  <c r="BQ68" i="38" s="1"/>
  <c r="CC68" i="38" s="1"/>
  <c r="AY69" i="38"/>
  <c r="BQ69" i="38" s="1"/>
  <c r="CC69" i="38" s="1"/>
  <c r="AY70" i="38"/>
  <c r="BQ70" i="38" s="1"/>
  <c r="CC70" i="38" s="1"/>
  <c r="AY71" i="38"/>
  <c r="BQ71" i="38" s="1"/>
  <c r="CC71" i="38" s="1"/>
  <c r="AY72" i="38"/>
  <c r="BQ72" i="38" s="1"/>
  <c r="CC72" i="38" s="1"/>
  <c r="AY73" i="38"/>
  <c r="BQ73" i="38" s="1"/>
  <c r="CC73" i="38" s="1"/>
  <c r="AY74" i="38"/>
  <c r="BQ74" i="38" s="1"/>
  <c r="CC74" i="38" s="1"/>
  <c r="AY75" i="38"/>
  <c r="BQ75" i="38" s="1"/>
  <c r="CC75" i="38" s="1"/>
  <c r="AY76" i="38"/>
  <c r="BQ76" i="38" s="1"/>
  <c r="CC76" i="38" s="1"/>
  <c r="AY77" i="38"/>
  <c r="BQ77" i="38" s="1"/>
  <c r="CC77" i="38" s="1"/>
  <c r="AY78" i="38"/>
  <c r="BQ78" i="38" s="1"/>
  <c r="CC78" i="38" s="1"/>
  <c r="AY79" i="38"/>
  <c r="BQ79" i="38" s="1"/>
  <c r="CC79" i="38" s="1"/>
  <c r="AY80" i="38"/>
  <c r="BQ80" i="38" s="1"/>
  <c r="CC80" i="38" s="1"/>
  <c r="AY2" i="38"/>
  <c r="BQ2" i="38" s="1"/>
  <c r="CC2" i="38" s="1"/>
  <c r="AS3" i="38"/>
  <c r="BK3" i="38" s="1"/>
  <c r="AS4" i="38"/>
  <c r="BK4" i="38" s="1"/>
  <c r="AS5" i="38"/>
  <c r="BK5" i="38" s="1"/>
  <c r="AS6" i="38"/>
  <c r="BK6" i="38" s="1"/>
  <c r="AS7" i="38"/>
  <c r="BK7" i="38" s="1"/>
  <c r="AS8" i="38"/>
  <c r="BK8" i="38" s="1"/>
  <c r="AS9" i="38"/>
  <c r="BK9" i="38" s="1"/>
  <c r="AS10" i="38"/>
  <c r="BK10" i="38" s="1"/>
  <c r="AS11" i="38"/>
  <c r="BK11" i="38" s="1"/>
  <c r="AS12" i="38"/>
  <c r="BK12" i="38" s="1"/>
  <c r="AS13" i="38"/>
  <c r="BK13" i="38" s="1"/>
  <c r="AS14" i="38"/>
  <c r="BK14" i="38" s="1"/>
  <c r="AS15" i="38"/>
  <c r="BK15" i="38" s="1"/>
  <c r="AS16" i="38"/>
  <c r="BK16" i="38" s="1"/>
  <c r="AS17" i="38"/>
  <c r="BK17" i="38" s="1"/>
  <c r="AS18" i="38"/>
  <c r="BK18" i="38" s="1"/>
  <c r="AS19" i="38"/>
  <c r="BK19" i="38" s="1"/>
  <c r="AS20" i="38"/>
  <c r="BK20" i="38" s="1"/>
  <c r="AS21" i="38"/>
  <c r="BK21" i="38" s="1"/>
  <c r="AS22" i="38"/>
  <c r="BK22" i="38" s="1"/>
  <c r="AS23" i="38"/>
  <c r="BK23" i="38" s="1"/>
  <c r="AS24" i="38"/>
  <c r="BK24" i="38" s="1"/>
  <c r="AS25" i="38"/>
  <c r="BK25" i="38" s="1"/>
  <c r="AS26" i="38"/>
  <c r="BK26" i="38" s="1"/>
  <c r="AS27" i="38"/>
  <c r="BK27" i="38" s="1"/>
  <c r="AS28" i="38"/>
  <c r="BK28" i="38" s="1"/>
  <c r="AS29" i="38"/>
  <c r="BK29" i="38" s="1"/>
  <c r="AS30" i="38"/>
  <c r="BK30" i="38" s="1"/>
  <c r="AS31" i="38"/>
  <c r="BK31" i="38" s="1"/>
  <c r="AS32" i="38"/>
  <c r="BK32" i="38" s="1"/>
  <c r="AS33" i="38"/>
  <c r="BK33" i="38" s="1"/>
  <c r="AS34" i="38"/>
  <c r="BK34" i="38" s="1"/>
  <c r="AS35" i="38"/>
  <c r="BK35" i="38" s="1"/>
  <c r="AS36" i="38"/>
  <c r="BK36" i="38" s="1"/>
  <c r="AS37" i="38"/>
  <c r="BK37" i="38" s="1"/>
  <c r="AS38" i="38"/>
  <c r="BK38" i="38" s="1"/>
  <c r="AS39" i="38"/>
  <c r="BK39" i="38" s="1"/>
  <c r="AS40" i="38"/>
  <c r="BK40" i="38" s="1"/>
  <c r="AS41" i="38"/>
  <c r="BK41" i="38" s="1"/>
  <c r="AS42" i="38"/>
  <c r="BK42" i="38" s="1"/>
  <c r="AS43" i="38"/>
  <c r="BK43" i="38" s="1"/>
  <c r="AS44" i="38"/>
  <c r="BK44" i="38" s="1"/>
  <c r="AS45" i="38"/>
  <c r="BK45" i="38" s="1"/>
  <c r="AS46" i="38"/>
  <c r="BK46" i="38" s="1"/>
  <c r="AS47" i="38"/>
  <c r="BK47" i="38" s="1"/>
  <c r="AS48" i="38"/>
  <c r="BK48" i="38" s="1"/>
  <c r="AS49" i="38"/>
  <c r="BK49" i="38" s="1"/>
  <c r="AS50" i="38"/>
  <c r="BK50" i="38" s="1"/>
  <c r="AS51" i="38"/>
  <c r="BK51" i="38" s="1"/>
  <c r="AS52" i="38"/>
  <c r="BK52" i="38" s="1"/>
  <c r="AS53" i="38"/>
  <c r="BK53" i="38" s="1"/>
  <c r="AS54" i="38"/>
  <c r="BK54" i="38" s="1"/>
  <c r="AS55" i="38"/>
  <c r="BK55" i="38" s="1"/>
  <c r="AS56" i="38"/>
  <c r="BK56" i="38" s="1"/>
  <c r="AS57" i="38"/>
  <c r="BK57" i="38" s="1"/>
  <c r="AS58" i="38"/>
  <c r="BK58" i="38" s="1"/>
  <c r="AS59" i="38"/>
  <c r="BK59" i="38" s="1"/>
  <c r="AS60" i="38"/>
  <c r="BK60" i="38" s="1"/>
  <c r="AS61" i="38"/>
  <c r="BK61" i="38" s="1"/>
  <c r="AS62" i="38"/>
  <c r="BK62" i="38" s="1"/>
  <c r="AS63" i="38"/>
  <c r="BK63" i="38" s="1"/>
  <c r="AS64" i="38"/>
  <c r="BK64" i="38" s="1"/>
  <c r="AS65" i="38"/>
  <c r="BK65" i="38" s="1"/>
  <c r="AS66" i="38"/>
  <c r="BK66" i="38" s="1"/>
  <c r="AS67" i="38"/>
  <c r="BK67" i="38" s="1"/>
  <c r="AS68" i="38"/>
  <c r="BK68" i="38" s="1"/>
  <c r="AS69" i="38"/>
  <c r="BK69" i="38" s="1"/>
  <c r="AS70" i="38"/>
  <c r="BK70" i="38" s="1"/>
  <c r="AS71" i="38"/>
  <c r="BK71" i="38" s="1"/>
  <c r="AS72" i="38"/>
  <c r="BK72" i="38" s="1"/>
  <c r="AS73" i="38"/>
  <c r="BK73" i="38" s="1"/>
  <c r="AS74" i="38"/>
  <c r="BK74" i="38" s="1"/>
  <c r="AS75" i="38"/>
  <c r="BK75" i="38" s="1"/>
  <c r="AS76" i="38"/>
  <c r="BK76" i="38" s="1"/>
  <c r="AS77" i="38"/>
  <c r="BK77" i="38" s="1"/>
  <c r="AS78" i="38"/>
  <c r="BK78" i="38" s="1"/>
  <c r="AS79" i="38"/>
  <c r="BK79" i="38" s="1"/>
  <c r="AS80" i="38"/>
  <c r="BK80" i="38" s="1"/>
  <c r="AS2" i="38"/>
  <c r="BK2" i="38" s="1"/>
  <c r="AE3" i="38"/>
  <c r="AE7" i="38"/>
  <c r="AE11" i="38"/>
  <c r="AE15" i="38"/>
  <c r="AE19" i="38"/>
  <c r="AE23" i="38"/>
  <c r="AE27" i="38"/>
  <c r="AE31" i="38"/>
  <c r="AE35" i="38"/>
  <c r="AE39" i="38"/>
  <c r="AE43" i="38"/>
  <c r="AE47" i="38"/>
  <c r="Y3" i="38"/>
  <c r="Y4" i="38"/>
  <c r="AE4" i="38" s="1"/>
  <c r="Y5" i="38"/>
  <c r="Y6" i="38"/>
  <c r="AE6" i="38" s="1"/>
  <c r="Y7" i="38"/>
  <c r="Y8" i="38"/>
  <c r="AE8" i="38" s="1"/>
  <c r="Y9" i="38"/>
  <c r="Y10" i="38"/>
  <c r="AE10" i="38" s="1"/>
  <c r="Y11" i="38"/>
  <c r="Y12" i="38"/>
  <c r="AE12" i="38" s="1"/>
  <c r="Y13" i="38"/>
  <c r="Y14" i="38"/>
  <c r="AE14" i="38" s="1"/>
  <c r="Y15" i="38"/>
  <c r="Y16" i="38"/>
  <c r="AE16" i="38" s="1"/>
  <c r="Y17" i="38"/>
  <c r="Y18" i="38"/>
  <c r="AE18" i="38" s="1"/>
  <c r="Y19" i="38"/>
  <c r="Y20" i="38"/>
  <c r="AE20" i="38" s="1"/>
  <c r="Y21" i="38"/>
  <c r="Y22" i="38"/>
  <c r="AE22" i="38" s="1"/>
  <c r="Y23" i="38"/>
  <c r="Y24" i="38"/>
  <c r="AE24" i="38" s="1"/>
  <c r="Y25" i="38"/>
  <c r="Y26" i="38"/>
  <c r="AE26" i="38" s="1"/>
  <c r="Y27" i="38"/>
  <c r="Y28" i="38"/>
  <c r="AE28" i="38" s="1"/>
  <c r="Y29" i="38"/>
  <c r="Y30" i="38"/>
  <c r="AE30" i="38" s="1"/>
  <c r="Y31" i="38"/>
  <c r="Y32" i="38"/>
  <c r="AE32" i="38" s="1"/>
  <c r="Y33" i="38"/>
  <c r="Y34" i="38"/>
  <c r="AE34" i="38" s="1"/>
  <c r="Y35" i="38"/>
  <c r="Y36" i="38"/>
  <c r="AE36" i="38" s="1"/>
  <c r="Y37" i="38"/>
  <c r="Y38" i="38"/>
  <c r="AE38" i="38" s="1"/>
  <c r="Y39" i="38"/>
  <c r="Y40" i="38"/>
  <c r="AE40" i="38" s="1"/>
  <c r="Y41" i="38"/>
  <c r="Y42" i="38"/>
  <c r="AE42" i="38" s="1"/>
  <c r="Y43" i="38"/>
  <c r="Y44" i="38"/>
  <c r="AE44" i="38" s="1"/>
  <c r="Y45" i="38"/>
  <c r="Y46" i="38"/>
  <c r="AE46" i="38" s="1"/>
  <c r="Y47" i="38"/>
  <c r="Y48" i="38"/>
  <c r="AE48" i="38" s="1"/>
  <c r="Y49" i="38"/>
  <c r="Y50" i="38"/>
  <c r="AE50" i="38" s="1"/>
  <c r="Y51" i="38"/>
  <c r="AE51" i="38" s="1"/>
  <c r="Y52" i="38"/>
  <c r="AE52" i="38" s="1"/>
  <c r="Y53" i="38"/>
  <c r="Y54" i="38"/>
  <c r="AE54" i="38" s="1"/>
  <c r="Y55" i="38"/>
  <c r="AE55" i="38" s="1"/>
  <c r="Y56" i="38"/>
  <c r="AE56" i="38" s="1"/>
  <c r="Y57" i="38"/>
  <c r="Y58" i="38"/>
  <c r="AE58" i="38" s="1"/>
  <c r="Y59" i="38"/>
  <c r="AE59" i="38" s="1"/>
  <c r="Y60" i="38"/>
  <c r="AE60" i="38" s="1"/>
  <c r="Y61" i="38"/>
  <c r="Y62" i="38"/>
  <c r="AE62" i="38" s="1"/>
  <c r="Y63" i="38"/>
  <c r="AE63" i="38" s="1"/>
  <c r="Y64" i="38"/>
  <c r="AE64" i="38" s="1"/>
  <c r="Y65" i="38"/>
  <c r="Y66" i="38"/>
  <c r="AE66" i="38" s="1"/>
  <c r="Y67" i="38"/>
  <c r="AE67" i="38" s="1"/>
  <c r="Y68" i="38"/>
  <c r="AE68" i="38" s="1"/>
  <c r="Y69" i="38"/>
  <c r="Y70" i="38"/>
  <c r="AE70" i="38" s="1"/>
  <c r="Y71" i="38"/>
  <c r="AE71" i="38" s="1"/>
  <c r="Y72" i="38"/>
  <c r="AE72" i="38" s="1"/>
  <c r="Y73" i="38"/>
  <c r="Y74" i="38"/>
  <c r="AE74" i="38" s="1"/>
  <c r="Y75" i="38"/>
  <c r="AE75" i="38" s="1"/>
  <c r="Y76" i="38"/>
  <c r="AE76" i="38" s="1"/>
  <c r="Y77" i="38"/>
  <c r="Y78" i="38"/>
  <c r="AE78" i="38" s="1"/>
  <c r="Y79" i="38"/>
  <c r="AE79" i="38" s="1"/>
  <c r="Y80" i="38"/>
  <c r="AE80" i="38" s="1"/>
  <c r="Y2" i="38"/>
  <c r="CL25" i="44"/>
  <c r="I5" i="30"/>
  <c r="I4" i="30"/>
  <c r="CK25" i="44"/>
  <c r="H5" i="30"/>
  <c r="H4" i="30"/>
  <c r="CJ25" i="44"/>
  <c r="CL72" i="38" l="1"/>
  <c r="CL56" i="38"/>
  <c r="CL44" i="38"/>
  <c r="CL32" i="38"/>
  <c r="CL20" i="38"/>
  <c r="CL16" i="38"/>
  <c r="CL12" i="38"/>
  <c r="CL8" i="38"/>
  <c r="CL4" i="38"/>
  <c r="CL76" i="38"/>
  <c r="CL64" i="38"/>
  <c r="CL52" i="38"/>
  <c r="CL36" i="38"/>
  <c r="CL24" i="38"/>
  <c r="CL75" i="38"/>
  <c r="CL67" i="38"/>
  <c r="CL63" i="38"/>
  <c r="CL59" i="38"/>
  <c r="CL55" i="38"/>
  <c r="CL51" i="38"/>
  <c r="CL47" i="38"/>
  <c r="CL43" i="38"/>
  <c r="CL39" i="38"/>
  <c r="CL35" i="38"/>
  <c r="CL31" i="38"/>
  <c r="CL27" i="38"/>
  <c r="CL23" i="38"/>
  <c r="CL19" i="38"/>
  <c r="CL15" i="38"/>
  <c r="CL11" i="38"/>
  <c r="CL7" i="38"/>
  <c r="CL3" i="38"/>
  <c r="CL80" i="38"/>
  <c r="CL68" i="38"/>
  <c r="CL60" i="38"/>
  <c r="CL48" i="38"/>
  <c r="CL40" i="38"/>
  <c r="CL28" i="38"/>
  <c r="CL79" i="38"/>
  <c r="CL71" i="38"/>
  <c r="CL78" i="38"/>
  <c r="CL74" i="38"/>
  <c r="CL70" i="38"/>
  <c r="CL66" i="38"/>
  <c r="CL62" i="38"/>
  <c r="CL58" i="38"/>
  <c r="CL54" i="38"/>
  <c r="CL50" i="38"/>
  <c r="CL46" i="38"/>
  <c r="CL42" i="38"/>
  <c r="CL38" i="38"/>
  <c r="CL34" i="38"/>
  <c r="CL30" i="38"/>
  <c r="CL26" i="38"/>
  <c r="CL22" i="38"/>
  <c r="CL18" i="38"/>
  <c r="CL14" i="38"/>
  <c r="CL10" i="38"/>
  <c r="CL6" i="38"/>
  <c r="AE2" i="38"/>
  <c r="CL2" i="38" s="1"/>
  <c r="AE77" i="38"/>
  <c r="CL77" i="38" s="1"/>
  <c r="AE73" i="38"/>
  <c r="CL73" i="38" s="1"/>
  <c r="AE69" i="38"/>
  <c r="CL69" i="38" s="1"/>
  <c r="AE65" i="38"/>
  <c r="CL65" i="38" s="1"/>
  <c r="AE61" i="38"/>
  <c r="CL61" i="38" s="1"/>
  <c r="AE57" i="38"/>
  <c r="CL57" i="38" s="1"/>
  <c r="AE53" i="38"/>
  <c r="CL53" i="38" s="1"/>
  <c r="AE49" i="38"/>
  <c r="CL49" i="38" s="1"/>
  <c r="AE45" i="38"/>
  <c r="CL45" i="38" s="1"/>
  <c r="AE41" i="38"/>
  <c r="CL41" i="38" s="1"/>
  <c r="AE37" i="38"/>
  <c r="CL37" i="38" s="1"/>
  <c r="AE33" i="38"/>
  <c r="CL33" i="38" s="1"/>
  <c r="AE29" i="38"/>
  <c r="CL29" i="38" s="1"/>
  <c r="AE25" i="38"/>
  <c r="CL25" i="38" s="1"/>
  <c r="AE21" i="38"/>
  <c r="CL21" i="38" s="1"/>
  <c r="AE17" i="38"/>
  <c r="CL17" i="38" s="1"/>
  <c r="AE13" i="38"/>
  <c r="CL13" i="38" s="1"/>
  <c r="AE9" i="38"/>
  <c r="CL9" i="38" s="1"/>
  <c r="AE5" i="38"/>
  <c r="CL5" i="38" s="1"/>
  <c r="CI25" i="44"/>
  <c r="EJ5" i="47"/>
  <c r="EK5" i="47"/>
  <c r="EL5" i="47"/>
  <c r="EM5" i="47"/>
  <c r="EN5" i="47"/>
  <c r="EO5" i="47"/>
  <c r="EP5" i="47"/>
  <c r="EQ5" i="47"/>
  <c r="ER5" i="47"/>
  <c r="ES5" i="47"/>
  <c r="ET5" i="47"/>
  <c r="EU5" i="47"/>
  <c r="EV5" i="47"/>
  <c r="EW5" i="47"/>
  <c r="EX5" i="47"/>
  <c r="EY5" i="47"/>
  <c r="EZ5" i="47"/>
  <c r="FA5" i="47"/>
  <c r="FB5" i="47"/>
  <c r="FC5" i="47"/>
  <c r="FD5" i="47"/>
  <c r="FE5" i="47"/>
  <c r="FF5" i="47"/>
  <c r="FG5" i="47"/>
  <c r="FH5" i="47"/>
  <c r="FI5" i="47"/>
  <c r="FJ5" i="47"/>
  <c r="FK5" i="47"/>
  <c r="FL5" i="47"/>
  <c r="FM5" i="47"/>
  <c r="FN5" i="47"/>
  <c r="FO5" i="47"/>
  <c r="FP5" i="47"/>
  <c r="FQ5" i="47"/>
  <c r="FR5" i="47"/>
  <c r="FS5" i="47"/>
  <c r="FT5" i="47"/>
  <c r="FU5" i="47"/>
  <c r="FV5" i="47"/>
  <c r="FW5" i="47"/>
  <c r="FX5" i="47"/>
  <c r="FY5" i="47"/>
  <c r="FZ5" i="47"/>
  <c r="GA5" i="47"/>
  <c r="GB5" i="47"/>
  <c r="GC5" i="47"/>
  <c r="GD5" i="47"/>
  <c r="GE5" i="47"/>
  <c r="GF5" i="47"/>
  <c r="GG5" i="47"/>
  <c r="EJ6" i="47"/>
  <c r="EK6" i="47"/>
  <c r="EL6" i="47"/>
  <c r="EM6" i="47"/>
  <c r="EN6" i="47"/>
  <c r="EO6" i="47"/>
  <c r="EP6" i="47"/>
  <c r="EQ6" i="47"/>
  <c r="ER6" i="47"/>
  <c r="ES6" i="47"/>
  <c r="ET6" i="47"/>
  <c r="EU6" i="47"/>
  <c r="EV6" i="47"/>
  <c r="EW6" i="47"/>
  <c r="EX6" i="47"/>
  <c r="EY6" i="47"/>
  <c r="EZ6" i="47"/>
  <c r="FA6" i="47"/>
  <c r="FB6" i="47"/>
  <c r="FC6" i="47"/>
  <c r="FD6" i="47"/>
  <c r="FE6" i="47"/>
  <c r="FF6" i="47"/>
  <c r="FG6" i="47"/>
  <c r="FH6" i="47"/>
  <c r="FI6" i="47"/>
  <c r="FJ6" i="47"/>
  <c r="FK6" i="47"/>
  <c r="FL6" i="47"/>
  <c r="FM6" i="47"/>
  <c r="FN6" i="47"/>
  <c r="FO6" i="47"/>
  <c r="FP6" i="47"/>
  <c r="FQ6" i="47"/>
  <c r="FR6" i="47"/>
  <c r="FS6" i="47"/>
  <c r="FT6" i="47"/>
  <c r="FU6" i="47"/>
  <c r="FV6" i="47"/>
  <c r="FW6" i="47"/>
  <c r="FX6" i="47"/>
  <c r="FY6" i="47"/>
  <c r="FZ6" i="47"/>
  <c r="GA6" i="47"/>
  <c r="GB6" i="47"/>
  <c r="GC6" i="47"/>
  <c r="GD6" i="47"/>
  <c r="GE6" i="47"/>
  <c r="GF6" i="47"/>
  <c r="GG6" i="47"/>
  <c r="EJ8" i="47"/>
  <c r="EK8" i="47"/>
  <c r="EL8" i="47"/>
  <c r="EM8" i="47"/>
  <c r="EN8" i="47"/>
  <c r="EO8" i="47"/>
  <c r="EP8" i="47"/>
  <c r="EQ8" i="47"/>
  <c r="ER8" i="47"/>
  <c r="ES8" i="47"/>
  <c r="ET8" i="47"/>
  <c r="EU8" i="47"/>
  <c r="EV8" i="47"/>
  <c r="EW8" i="47"/>
  <c r="EX8" i="47"/>
  <c r="EY8" i="47"/>
  <c r="EZ8" i="47"/>
  <c r="FA8" i="47"/>
  <c r="FB8" i="47"/>
  <c r="FC8" i="47"/>
  <c r="FD8" i="47"/>
  <c r="FE8" i="47"/>
  <c r="FF8" i="47"/>
  <c r="FG8" i="47"/>
  <c r="FH8" i="47"/>
  <c r="FI8" i="47"/>
  <c r="FJ8" i="47"/>
  <c r="FK8" i="47"/>
  <c r="FL8" i="47"/>
  <c r="FM8" i="47"/>
  <c r="FN8" i="47"/>
  <c r="FO8" i="47"/>
  <c r="FP8" i="47"/>
  <c r="FQ8" i="47"/>
  <c r="FR8" i="47"/>
  <c r="FS8" i="47"/>
  <c r="FT8" i="47"/>
  <c r="FU8" i="47"/>
  <c r="FV8" i="47"/>
  <c r="FW8" i="47"/>
  <c r="FX8" i="47"/>
  <c r="FY8" i="47"/>
  <c r="FZ8" i="47"/>
  <c r="GA8" i="47"/>
  <c r="GB8" i="47"/>
  <c r="GC8" i="47"/>
  <c r="GD8" i="47"/>
  <c r="GE8" i="47"/>
  <c r="GF8" i="47"/>
  <c r="GG8" i="47"/>
  <c r="EJ9" i="47"/>
  <c r="EK9" i="47"/>
  <c r="EL9" i="47"/>
  <c r="EM9" i="47"/>
  <c r="EN9" i="47"/>
  <c r="EO9" i="47"/>
  <c r="EP9" i="47"/>
  <c r="EQ9" i="47"/>
  <c r="ER9" i="47"/>
  <c r="ES9" i="47"/>
  <c r="ET9" i="47"/>
  <c r="EU9" i="47"/>
  <c r="EV9" i="47"/>
  <c r="EW9" i="47"/>
  <c r="EX9" i="47"/>
  <c r="EY9" i="47"/>
  <c r="EZ9" i="47"/>
  <c r="FA9" i="47"/>
  <c r="FB9" i="47"/>
  <c r="FC9" i="47"/>
  <c r="FD9" i="47"/>
  <c r="FE9" i="47"/>
  <c r="FF9" i="47"/>
  <c r="FG9" i="47"/>
  <c r="FH9" i="47"/>
  <c r="FI9" i="47"/>
  <c r="FJ9" i="47"/>
  <c r="FK9" i="47"/>
  <c r="FL9" i="47"/>
  <c r="FM9" i="47"/>
  <c r="FN9" i="47"/>
  <c r="FO9" i="47"/>
  <c r="FP9" i="47"/>
  <c r="FQ9" i="47"/>
  <c r="FR9" i="47"/>
  <c r="FS9" i="47"/>
  <c r="FT9" i="47"/>
  <c r="FU9" i="47"/>
  <c r="FV9" i="47"/>
  <c r="FW9" i="47"/>
  <c r="FX9" i="47"/>
  <c r="FY9" i="47"/>
  <c r="FZ9" i="47"/>
  <c r="GA9" i="47"/>
  <c r="GB9" i="47"/>
  <c r="GC9" i="47"/>
  <c r="GD9" i="47"/>
  <c r="GE9" i="47"/>
  <c r="GF9" i="47"/>
  <c r="GG9" i="47"/>
  <c r="EJ12" i="47"/>
  <c r="EK12" i="47"/>
  <c r="EL12" i="47"/>
  <c r="EM12" i="47"/>
  <c r="EN12" i="47"/>
  <c r="EO12" i="47"/>
  <c r="EP12" i="47"/>
  <c r="EQ12" i="47"/>
  <c r="ER12" i="47"/>
  <c r="ES12" i="47"/>
  <c r="ET12" i="47"/>
  <c r="EU12" i="47"/>
  <c r="EV12" i="47"/>
  <c r="EW12" i="47"/>
  <c r="EX12" i="47"/>
  <c r="EY12" i="47"/>
  <c r="EZ12" i="47"/>
  <c r="FA12" i="47"/>
  <c r="FB12" i="47"/>
  <c r="FC12" i="47"/>
  <c r="FD12" i="47"/>
  <c r="FE12" i="47"/>
  <c r="FF12" i="47"/>
  <c r="FG12" i="47"/>
  <c r="FH12" i="47"/>
  <c r="FI12" i="47"/>
  <c r="FJ12" i="47"/>
  <c r="FK12" i="47"/>
  <c r="FL12" i="47"/>
  <c r="FM12" i="47"/>
  <c r="FN12" i="47"/>
  <c r="FO12" i="47"/>
  <c r="FP12" i="47"/>
  <c r="FQ12" i="47"/>
  <c r="FR12" i="47"/>
  <c r="FS12" i="47"/>
  <c r="FT12" i="47"/>
  <c r="FU12" i="47"/>
  <c r="FV12" i="47"/>
  <c r="FW12" i="47"/>
  <c r="FX12" i="47"/>
  <c r="FY12" i="47"/>
  <c r="FZ12" i="47"/>
  <c r="GA12" i="47"/>
  <c r="GB12" i="47"/>
  <c r="GC12" i="47"/>
  <c r="GD12" i="47"/>
  <c r="GE12" i="47"/>
  <c r="GF12" i="47"/>
  <c r="GG12" i="47"/>
  <c r="EJ13" i="47"/>
  <c r="EK13" i="47"/>
  <c r="EL13" i="47"/>
  <c r="EM13" i="47"/>
  <c r="EN13" i="47"/>
  <c r="EO13" i="47"/>
  <c r="EP13" i="47"/>
  <c r="EQ13" i="47"/>
  <c r="ER13" i="47"/>
  <c r="ES13" i="47"/>
  <c r="ET13" i="47"/>
  <c r="EU13" i="47"/>
  <c r="EV13" i="47"/>
  <c r="EW13" i="47"/>
  <c r="EX13" i="47"/>
  <c r="EY13" i="47"/>
  <c r="EZ13" i="47"/>
  <c r="FA13" i="47"/>
  <c r="FB13" i="47"/>
  <c r="FC13" i="47"/>
  <c r="FD13" i="47"/>
  <c r="FE13" i="47"/>
  <c r="FF13" i="47"/>
  <c r="FG13" i="47"/>
  <c r="FH13" i="47"/>
  <c r="FI13" i="47"/>
  <c r="FJ13" i="47"/>
  <c r="FK13" i="47"/>
  <c r="FL13" i="47"/>
  <c r="FM13" i="47"/>
  <c r="FN13" i="47"/>
  <c r="FO13" i="47"/>
  <c r="FP13" i="47"/>
  <c r="FQ13" i="47"/>
  <c r="FR13" i="47"/>
  <c r="FS13" i="47"/>
  <c r="FT13" i="47"/>
  <c r="FU13" i="47"/>
  <c r="FV13" i="47"/>
  <c r="FW13" i="47"/>
  <c r="FX13" i="47"/>
  <c r="FY13" i="47"/>
  <c r="FZ13" i="47"/>
  <c r="GA13" i="47"/>
  <c r="GB13" i="47"/>
  <c r="GC13" i="47"/>
  <c r="GD13" i="47"/>
  <c r="GE13" i="47"/>
  <c r="GF13" i="47"/>
  <c r="GG13" i="47"/>
  <c r="EJ15" i="47"/>
  <c r="EK15" i="47"/>
  <c r="EL15" i="47"/>
  <c r="EM15" i="47"/>
  <c r="EN15" i="47"/>
  <c r="EO15" i="47"/>
  <c r="EP15" i="47"/>
  <c r="EQ15" i="47"/>
  <c r="ER15" i="47"/>
  <c r="ES15" i="47"/>
  <c r="ET15" i="47"/>
  <c r="EU15" i="47"/>
  <c r="EV15" i="47"/>
  <c r="EW15" i="47"/>
  <c r="EX15" i="47"/>
  <c r="EY15" i="47"/>
  <c r="EZ15" i="47"/>
  <c r="FA15" i="47"/>
  <c r="FB15" i="47"/>
  <c r="FC15" i="47"/>
  <c r="FD15" i="47"/>
  <c r="FE15" i="47"/>
  <c r="FF15" i="47"/>
  <c r="FG15" i="47"/>
  <c r="FH15" i="47"/>
  <c r="FI15" i="47"/>
  <c r="FJ15" i="47"/>
  <c r="FK15" i="47"/>
  <c r="FL15" i="47"/>
  <c r="FM15" i="47"/>
  <c r="FN15" i="47"/>
  <c r="FO15" i="47"/>
  <c r="FP15" i="47"/>
  <c r="FQ15" i="47"/>
  <c r="FR15" i="47"/>
  <c r="FS15" i="47"/>
  <c r="FT15" i="47"/>
  <c r="FU15" i="47"/>
  <c r="FV15" i="47"/>
  <c r="FW15" i="47"/>
  <c r="FX15" i="47"/>
  <c r="FY15" i="47"/>
  <c r="FZ15" i="47"/>
  <c r="GA15" i="47"/>
  <c r="GB15" i="47"/>
  <c r="GC15" i="47"/>
  <c r="GD15" i="47"/>
  <c r="GE15" i="47"/>
  <c r="GF15" i="47"/>
  <c r="GG15" i="47"/>
  <c r="EJ16" i="47"/>
  <c r="EK16" i="47"/>
  <c r="EL16" i="47"/>
  <c r="EM16" i="47"/>
  <c r="EN16" i="47"/>
  <c r="EO16" i="47"/>
  <c r="EP16" i="47"/>
  <c r="EQ16" i="47"/>
  <c r="ER16" i="47"/>
  <c r="ES16" i="47"/>
  <c r="ET16" i="47"/>
  <c r="EU16" i="47"/>
  <c r="EV16" i="47"/>
  <c r="EW16" i="47"/>
  <c r="EX16" i="47"/>
  <c r="EY16" i="47"/>
  <c r="EZ16" i="47"/>
  <c r="FA16" i="47"/>
  <c r="FB16" i="47"/>
  <c r="FC16" i="47"/>
  <c r="FD16" i="47"/>
  <c r="FE16" i="47"/>
  <c r="FF16" i="47"/>
  <c r="FG16" i="47"/>
  <c r="FH16" i="47"/>
  <c r="FI16" i="47"/>
  <c r="FJ16" i="47"/>
  <c r="FK16" i="47"/>
  <c r="FL16" i="47"/>
  <c r="FM16" i="47"/>
  <c r="FN16" i="47"/>
  <c r="FO16" i="47"/>
  <c r="FP16" i="47"/>
  <c r="FQ16" i="47"/>
  <c r="FR16" i="47"/>
  <c r="FS16" i="47"/>
  <c r="FT16" i="47"/>
  <c r="FU16" i="47"/>
  <c r="FV16" i="47"/>
  <c r="FW16" i="47"/>
  <c r="FX16" i="47"/>
  <c r="FY16" i="47"/>
  <c r="FZ16" i="47"/>
  <c r="GA16" i="47"/>
  <c r="GB16" i="47"/>
  <c r="GC16" i="47"/>
  <c r="GD16" i="47"/>
  <c r="GE16" i="47"/>
  <c r="GF16" i="47"/>
  <c r="GG16" i="47"/>
  <c r="EJ19" i="47"/>
  <c r="EK19" i="47"/>
  <c r="EL19" i="47"/>
  <c r="EM19" i="47"/>
  <c r="EN19" i="47"/>
  <c r="EO19" i="47"/>
  <c r="EP19" i="47"/>
  <c r="EQ19" i="47"/>
  <c r="ER19" i="47"/>
  <c r="ES19" i="47"/>
  <c r="ET19" i="47"/>
  <c r="EU19" i="47"/>
  <c r="EV19" i="47"/>
  <c r="EW19" i="47"/>
  <c r="EX19" i="47"/>
  <c r="EY19" i="47"/>
  <c r="EZ19" i="47"/>
  <c r="FA19" i="47"/>
  <c r="FB19" i="47"/>
  <c r="FC19" i="47"/>
  <c r="FD19" i="47"/>
  <c r="FE19" i="47"/>
  <c r="FF19" i="47"/>
  <c r="FG19" i="47"/>
  <c r="FH19" i="47"/>
  <c r="FI19" i="47"/>
  <c r="FJ19" i="47"/>
  <c r="FK19" i="47"/>
  <c r="FL19" i="47"/>
  <c r="FM19" i="47"/>
  <c r="FN19" i="47"/>
  <c r="FO19" i="47"/>
  <c r="FP19" i="47"/>
  <c r="FQ19" i="47"/>
  <c r="FR19" i="47"/>
  <c r="FS19" i="47"/>
  <c r="FT19" i="47"/>
  <c r="FU19" i="47"/>
  <c r="FV19" i="47"/>
  <c r="FW19" i="47"/>
  <c r="FX19" i="47"/>
  <c r="FY19" i="47"/>
  <c r="FZ19" i="47"/>
  <c r="GA19" i="47"/>
  <c r="GB19" i="47"/>
  <c r="GC19" i="47"/>
  <c r="GD19" i="47"/>
  <c r="GE19" i="47"/>
  <c r="GF19" i="47"/>
  <c r="GG19" i="47"/>
  <c r="EJ20" i="47"/>
  <c r="EK20" i="47"/>
  <c r="EL20" i="47"/>
  <c r="EM20" i="47"/>
  <c r="EN20" i="47"/>
  <c r="EO20" i="47"/>
  <c r="EP20" i="47"/>
  <c r="EQ20" i="47"/>
  <c r="ER20" i="47"/>
  <c r="ES20" i="47"/>
  <c r="ET20" i="47"/>
  <c r="EU20" i="47"/>
  <c r="EV20" i="47"/>
  <c r="EW20" i="47"/>
  <c r="EX20" i="47"/>
  <c r="EY20" i="47"/>
  <c r="EZ20" i="47"/>
  <c r="FA20" i="47"/>
  <c r="FB20" i="47"/>
  <c r="FC20" i="47"/>
  <c r="FD20" i="47"/>
  <c r="FE20" i="47"/>
  <c r="FF20" i="47"/>
  <c r="FG20" i="47"/>
  <c r="FH20" i="47"/>
  <c r="FI20" i="47"/>
  <c r="FJ20" i="47"/>
  <c r="FK20" i="47"/>
  <c r="FL20" i="47"/>
  <c r="FM20" i="47"/>
  <c r="FN20" i="47"/>
  <c r="FO20" i="47"/>
  <c r="FP20" i="47"/>
  <c r="FQ20" i="47"/>
  <c r="FR20" i="47"/>
  <c r="FS20" i="47"/>
  <c r="FT20" i="47"/>
  <c r="FU20" i="47"/>
  <c r="FV20" i="47"/>
  <c r="FW20" i="47"/>
  <c r="FX20" i="47"/>
  <c r="FY20" i="47"/>
  <c r="FZ20" i="47"/>
  <c r="GA20" i="47"/>
  <c r="GB20" i="47"/>
  <c r="GC20" i="47"/>
  <c r="GD20" i="47"/>
  <c r="GE20" i="47"/>
  <c r="GF20" i="47"/>
  <c r="GG20" i="47"/>
  <c r="EJ22" i="47"/>
  <c r="EK22" i="47"/>
  <c r="EL22" i="47"/>
  <c r="EM22" i="47"/>
  <c r="EN22" i="47"/>
  <c r="EO22" i="47"/>
  <c r="EP22" i="47"/>
  <c r="EQ22" i="47"/>
  <c r="ER22" i="47"/>
  <c r="ES22" i="47"/>
  <c r="ET22" i="47"/>
  <c r="EU22" i="47"/>
  <c r="EV22" i="47"/>
  <c r="EW22" i="47"/>
  <c r="EX22" i="47"/>
  <c r="EY22" i="47"/>
  <c r="EZ22" i="47"/>
  <c r="FA22" i="47"/>
  <c r="FB22" i="47"/>
  <c r="FC22" i="47"/>
  <c r="FD22" i="47"/>
  <c r="FE22" i="47"/>
  <c r="FF22" i="47"/>
  <c r="FG22" i="47"/>
  <c r="FH22" i="47"/>
  <c r="FI22" i="47"/>
  <c r="FJ22" i="47"/>
  <c r="FK22" i="47"/>
  <c r="FL22" i="47"/>
  <c r="FM22" i="47"/>
  <c r="FN22" i="47"/>
  <c r="FO22" i="47"/>
  <c r="FP22" i="47"/>
  <c r="FQ22" i="47"/>
  <c r="FR22" i="47"/>
  <c r="FS22" i="47"/>
  <c r="FT22" i="47"/>
  <c r="FU22" i="47"/>
  <c r="FV22" i="47"/>
  <c r="FW22" i="47"/>
  <c r="FX22" i="47"/>
  <c r="FY22" i="47"/>
  <c r="FZ22" i="47"/>
  <c r="GA22" i="47"/>
  <c r="GB22" i="47"/>
  <c r="GC22" i="47"/>
  <c r="GD22" i="47"/>
  <c r="GE22" i="47"/>
  <c r="GF22" i="47"/>
  <c r="GG22" i="47"/>
  <c r="EJ23" i="47"/>
  <c r="EK23" i="47"/>
  <c r="EL23" i="47"/>
  <c r="EM23" i="47"/>
  <c r="EN23" i="47"/>
  <c r="EO23" i="47"/>
  <c r="EP23" i="47"/>
  <c r="EQ23" i="47"/>
  <c r="ER23" i="47"/>
  <c r="ES23" i="47"/>
  <c r="ET23" i="47"/>
  <c r="EU23" i="47"/>
  <c r="EV23" i="47"/>
  <c r="EW23" i="47"/>
  <c r="EX23" i="47"/>
  <c r="EY23" i="47"/>
  <c r="EZ23" i="47"/>
  <c r="FA23" i="47"/>
  <c r="FB23" i="47"/>
  <c r="FC23" i="47"/>
  <c r="FD23" i="47"/>
  <c r="FE23" i="47"/>
  <c r="FF23" i="47"/>
  <c r="FG23" i="47"/>
  <c r="FH23" i="47"/>
  <c r="FI23" i="47"/>
  <c r="FJ23" i="47"/>
  <c r="FK23" i="47"/>
  <c r="FL23" i="47"/>
  <c r="FM23" i="47"/>
  <c r="FN23" i="47"/>
  <c r="FO23" i="47"/>
  <c r="FP23" i="47"/>
  <c r="FQ23" i="47"/>
  <c r="FR23" i="47"/>
  <c r="FS23" i="47"/>
  <c r="FT23" i="47"/>
  <c r="FU23" i="47"/>
  <c r="FV23" i="47"/>
  <c r="FW23" i="47"/>
  <c r="FX23" i="47"/>
  <c r="FY23" i="47"/>
  <c r="FZ23" i="47"/>
  <c r="GA23" i="47"/>
  <c r="GB23" i="47"/>
  <c r="GC23" i="47"/>
  <c r="GD23" i="47"/>
  <c r="GE23" i="47"/>
  <c r="GF23" i="47"/>
  <c r="GG23" i="47"/>
  <c r="EJ26" i="47"/>
  <c r="EK26" i="47"/>
  <c r="EL26" i="47"/>
  <c r="EM26" i="47"/>
  <c r="EN26" i="47"/>
  <c r="EO26" i="47"/>
  <c r="EP26" i="47"/>
  <c r="EQ26" i="47"/>
  <c r="ER26" i="47"/>
  <c r="ES26" i="47"/>
  <c r="ET26" i="47"/>
  <c r="EU26" i="47"/>
  <c r="EV26" i="47"/>
  <c r="EW26" i="47"/>
  <c r="EX26" i="47"/>
  <c r="EY26" i="47"/>
  <c r="EZ26" i="47"/>
  <c r="FA26" i="47"/>
  <c r="FB26" i="47"/>
  <c r="FC26" i="47"/>
  <c r="FD26" i="47"/>
  <c r="FE26" i="47"/>
  <c r="FF26" i="47"/>
  <c r="FG26" i="47"/>
  <c r="FH26" i="47"/>
  <c r="FI26" i="47"/>
  <c r="FJ26" i="47"/>
  <c r="FK26" i="47"/>
  <c r="FL26" i="47"/>
  <c r="FM26" i="47"/>
  <c r="FN26" i="47"/>
  <c r="FO26" i="47"/>
  <c r="FP26" i="47"/>
  <c r="FQ26" i="47"/>
  <c r="FR26" i="47"/>
  <c r="FS26" i="47"/>
  <c r="FT26" i="47"/>
  <c r="FU26" i="47"/>
  <c r="FV26" i="47"/>
  <c r="FW26" i="47"/>
  <c r="FX26" i="47"/>
  <c r="FY26" i="47"/>
  <c r="FZ26" i="47"/>
  <c r="GA26" i="47"/>
  <c r="GB26" i="47"/>
  <c r="GC26" i="47"/>
  <c r="GD26" i="47"/>
  <c r="GE26" i="47"/>
  <c r="GF26" i="47"/>
  <c r="GG26" i="47"/>
  <c r="EJ27" i="47"/>
  <c r="EK27" i="47"/>
  <c r="EL27" i="47"/>
  <c r="EM27" i="47"/>
  <c r="EN27" i="47"/>
  <c r="EO27" i="47"/>
  <c r="EP27" i="47"/>
  <c r="EQ27" i="47"/>
  <c r="ER27" i="47"/>
  <c r="ES27" i="47"/>
  <c r="ET27" i="47"/>
  <c r="EU27" i="47"/>
  <c r="EV27" i="47"/>
  <c r="EW27" i="47"/>
  <c r="EX27" i="47"/>
  <c r="EY27" i="47"/>
  <c r="EZ27" i="47"/>
  <c r="FA27" i="47"/>
  <c r="FB27" i="47"/>
  <c r="FC27" i="47"/>
  <c r="FD27" i="47"/>
  <c r="FE27" i="47"/>
  <c r="FF27" i="47"/>
  <c r="FG27" i="47"/>
  <c r="FH27" i="47"/>
  <c r="FI27" i="47"/>
  <c r="FJ27" i="47"/>
  <c r="FK27" i="47"/>
  <c r="FL27" i="47"/>
  <c r="FM27" i="47"/>
  <c r="FN27" i="47"/>
  <c r="FO27" i="47"/>
  <c r="FP27" i="47"/>
  <c r="FQ27" i="47"/>
  <c r="FR27" i="47"/>
  <c r="FS27" i="47"/>
  <c r="FT27" i="47"/>
  <c r="FU27" i="47"/>
  <c r="FV27" i="47"/>
  <c r="FW27" i="47"/>
  <c r="FX27" i="47"/>
  <c r="FY27" i="47"/>
  <c r="FZ27" i="47"/>
  <c r="GA27" i="47"/>
  <c r="GB27" i="47"/>
  <c r="GC27" i="47"/>
  <c r="GD27" i="47"/>
  <c r="GE27" i="47"/>
  <c r="GF27" i="47"/>
  <c r="GG27" i="47"/>
  <c r="EJ29" i="47"/>
  <c r="EK29" i="47"/>
  <c r="EL29" i="47"/>
  <c r="EM29" i="47"/>
  <c r="EN29" i="47"/>
  <c r="EO29" i="47"/>
  <c r="EP29" i="47"/>
  <c r="EQ29" i="47"/>
  <c r="ER29" i="47"/>
  <c r="ES29" i="47"/>
  <c r="ET29" i="47"/>
  <c r="EU29" i="47"/>
  <c r="EV29" i="47"/>
  <c r="EW29" i="47"/>
  <c r="EX29" i="47"/>
  <c r="EY29" i="47"/>
  <c r="EZ29" i="47"/>
  <c r="FA29" i="47"/>
  <c r="FB29" i="47"/>
  <c r="FC29" i="47"/>
  <c r="FD29" i="47"/>
  <c r="FE29" i="47"/>
  <c r="FF29" i="47"/>
  <c r="FG29" i="47"/>
  <c r="FH29" i="47"/>
  <c r="FI29" i="47"/>
  <c r="FJ29" i="47"/>
  <c r="FK29" i="47"/>
  <c r="FL29" i="47"/>
  <c r="FM29" i="47"/>
  <c r="FN29" i="47"/>
  <c r="FO29" i="47"/>
  <c r="FP29" i="47"/>
  <c r="FQ29" i="47"/>
  <c r="FR29" i="47"/>
  <c r="FS29" i="47"/>
  <c r="FT29" i="47"/>
  <c r="FU29" i="47"/>
  <c r="FV29" i="47"/>
  <c r="FW29" i="47"/>
  <c r="FX29" i="47"/>
  <c r="FY29" i="47"/>
  <c r="FZ29" i="47"/>
  <c r="GA29" i="47"/>
  <c r="GB29" i="47"/>
  <c r="GC29" i="47"/>
  <c r="GD29" i="47"/>
  <c r="GE29" i="47"/>
  <c r="GF29" i="47"/>
  <c r="GG29" i="47"/>
  <c r="EJ30" i="47"/>
  <c r="EK30" i="47"/>
  <c r="EL30" i="47"/>
  <c r="EM30" i="47"/>
  <c r="EN30" i="47"/>
  <c r="EO30" i="47"/>
  <c r="EP30" i="47"/>
  <c r="EQ30" i="47"/>
  <c r="ER30" i="47"/>
  <c r="ES30" i="47"/>
  <c r="ET30" i="47"/>
  <c r="EU30" i="47"/>
  <c r="EV30" i="47"/>
  <c r="EW30" i="47"/>
  <c r="EX30" i="47"/>
  <c r="EY30" i="47"/>
  <c r="EZ30" i="47"/>
  <c r="FA30" i="47"/>
  <c r="FB30" i="47"/>
  <c r="FC30" i="47"/>
  <c r="FD30" i="47"/>
  <c r="FE30" i="47"/>
  <c r="FF30" i="47"/>
  <c r="FG30" i="47"/>
  <c r="FH30" i="47"/>
  <c r="FI30" i="47"/>
  <c r="FJ30" i="47"/>
  <c r="FK30" i="47"/>
  <c r="FL30" i="47"/>
  <c r="FM30" i="47"/>
  <c r="FN30" i="47"/>
  <c r="FO30" i="47"/>
  <c r="FP30" i="47"/>
  <c r="FQ30" i="47"/>
  <c r="FR30" i="47"/>
  <c r="FS30" i="47"/>
  <c r="FT30" i="47"/>
  <c r="FU30" i="47"/>
  <c r="FV30" i="47"/>
  <c r="FW30" i="47"/>
  <c r="FX30" i="47"/>
  <c r="FY30" i="47"/>
  <c r="FZ30" i="47"/>
  <c r="GA30" i="47"/>
  <c r="GB30" i="47"/>
  <c r="GC30" i="47"/>
  <c r="GD30" i="47"/>
  <c r="GE30" i="47"/>
  <c r="GF30" i="47"/>
  <c r="GG30" i="47"/>
  <c r="EJ33" i="47"/>
  <c r="EK33" i="47"/>
  <c r="EL33" i="47"/>
  <c r="EM33" i="47"/>
  <c r="EN33" i="47"/>
  <c r="EO33" i="47"/>
  <c r="EP33" i="47"/>
  <c r="EQ33" i="47"/>
  <c r="ER33" i="47"/>
  <c r="ES33" i="47"/>
  <c r="ET33" i="47"/>
  <c r="EU33" i="47"/>
  <c r="EV33" i="47"/>
  <c r="EW33" i="47"/>
  <c r="EX33" i="47"/>
  <c r="EY33" i="47"/>
  <c r="EZ33" i="47"/>
  <c r="FA33" i="47"/>
  <c r="FB33" i="47"/>
  <c r="FC33" i="47"/>
  <c r="FD33" i="47"/>
  <c r="FE33" i="47"/>
  <c r="FF33" i="47"/>
  <c r="FG33" i="47"/>
  <c r="FH33" i="47"/>
  <c r="FI33" i="47"/>
  <c r="FJ33" i="47"/>
  <c r="FK33" i="47"/>
  <c r="FL33" i="47"/>
  <c r="FM33" i="47"/>
  <c r="FN33" i="47"/>
  <c r="FO33" i="47"/>
  <c r="FP33" i="47"/>
  <c r="FQ33" i="47"/>
  <c r="FR33" i="47"/>
  <c r="FS33" i="47"/>
  <c r="FT33" i="47"/>
  <c r="FU33" i="47"/>
  <c r="FV33" i="47"/>
  <c r="FW33" i="47"/>
  <c r="FX33" i="47"/>
  <c r="FY33" i="47"/>
  <c r="FZ33" i="47"/>
  <c r="GA33" i="47"/>
  <c r="GB33" i="47"/>
  <c r="GC33" i="47"/>
  <c r="GD33" i="47"/>
  <c r="GE33" i="47"/>
  <c r="GF33" i="47"/>
  <c r="GG33" i="47"/>
  <c r="EJ34" i="47"/>
  <c r="EK34" i="47"/>
  <c r="EL34" i="47"/>
  <c r="EM34" i="47"/>
  <c r="EN34" i="47"/>
  <c r="EO34" i="47"/>
  <c r="EP34" i="47"/>
  <c r="EQ34" i="47"/>
  <c r="ER34" i="47"/>
  <c r="ES34" i="47"/>
  <c r="ET34" i="47"/>
  <c r="EU34" i="47"/>
  <c r="EV34" i="47"/>
  <c r="EW34" i="47"/>
  <c r="EX34" i="47"/>
  <c r="EY34" i="47"/>
  <c r="EZ34" i="47"/>
  <c r="FA34" i="47"/>
  <c r="FB34" i="47"/>
  <c r="FC34" i="47"/>
  <c r="FD34" i="47"/>
  <c r="FE34" i="47"/>
  <c r="FF34" i="47"/>
  <c r="FG34" i="47"/>
  <c r="FH34" i="47"/>
  <c r="FI34" i="47"/>
  <c r="FJ34" i="47"/>
  <c r="FK34" i="47"/>
  <c r="FL34" i="47"/>
  <c r="FM34" i="47"/>
  <c r="FN34" i="47"/>
  <c r="FO34" i="47"/>
  <c r="FP34" i="47"/>
  <c r="FQ34" i="47"/>
  <c r="FR34" i="47"/>
  <c r="FS34" i="47"/>
  <c r="FT34" i="47"/>
  <c r="FU34" i="47"/>
  <c r="FV34" i="47"/>
  <c r="FW34" i="47"/>
  <c r="FX34" i="47"/>
  <c r="FY34" i="47"/>
  <c r="FZ34" i="47"/>
  <c r="GA34" i="47"/>
  <c r="GB34" i="47"/>
  <c r="GC34" i="47"/>
  <c r="GD34" i="47"/>
  <c r="GE34" i="47"/>
  <c r="GF34" i="47"/>
  <c r="GG34" i="47"/>
  <c r="EJ36" i="47"/>
  <c r="EK36" i="47"/>
  <c r="EL36" i="47"/>
  <c r="EM36" i="47"/>
  <c r="EN36" i="47"/>
  <c r="EO36" i="47"/>
  <c r="EP36" i="47"/>
  <c r="EQ36" i="47"/>
  <c r="ER36" i="47"/>
  <c r="ES36" i="47"/>
  <c r="ET36" i="47"/>
  <c r="EU36" i="47"/>
  <c r="EV36" i="47"/>
  <c r="EW36" i="47"/>
  <c r="EX36" i="47"/>
  <c r="EY36" i="47"/>
  <c r="EZ36" i="47"/>
  <c r="FA36" i="47"/>
  <c r="FB36" i="47"/>
  <c r="FC36" i="47"/>
  <c r="FD36" i="47"/>
  <c r="FE36" i="47"/>
  <c r="FF36" i="47"/>
  <c r="FG36" i="47"/>
  <c r="FH36" i="47"/>
  <c r="FI36" i="47"/>
  <c r="FJ36" i="47"/>
  <c r="FK36" i="47"/>
  <c r="FL36" i="47"/>
  <c r="FM36" i="47"/>
  <c r="FN36" i="47"/>
  <c r="FO36" i="47"/>
  <c r="FP36" i="47"/>
  <c r="FQ36" i="47"/>
  <c r="FR36" i="47"/>
  <c r="FS36" i="47"/>
  <c r="FT36" i="47"/>
  <c r="FU36" i="47"/>
  <c r="FV36" i="47"/>
  <c r="FW36" i="47"/>
  <c r="FX36" i="47"/>
  <c r="FY36" i="47"/>
  <c r="FZ36" i="47"/>
  <c r="GA36" i="47"/>
  <c r="GB36" i="47"/>
  <c r="GC36" i="47"/>
  <c r="GD36" i="47"/>
  <c r="GE36" i="47"/>
  <c r="GF36" i="47"/>
  <c r="GG36" i="47"/>
  <c r="EJ37" i="47"/>
  <c r="EK37" i="47"/>
  <c r="EL37" i="47"/>
  <c r="EM37" i="47"/>
  <c r="EN37" i="47"/>
  <c r="EO37" i="47"/>
  <c r="EP37" i="47"/>
  <c r="EQ37" i="47"/>
  <c r="ER37" i="47"/>
  <c r="ES37" i="47"/>
  <c r="ET37" i="47"/>
  <c r="EU37" i="47"/>
  <c r="EV37" i="47"/>
  <c r="EW37" i="47"/>
  <c r="EX37" i="47"/>
  <c r="EY37" i="47"/>
  <c r="EZ37" i="47"/>
  <c r="FA37" i="47"/>
  <c r="FB37" i="47"/>
  <c r="FC37" i="47"/>
  <c r="FD37" i="47"/>
  <c r="FE37" i="47"/>
  <c r="FF37" i="47"/>
  <c r="FG37" i="47"/>
  <c r="FH37" i="47"/>
  <c r="FI37" i="47"/>
  <c r="FJ37" i="47"/>
  <c r="FK37" i="47"/>
  <c r="FL37" i="47"/>
  <c r="FM37" i="47"/>
  <c r="FN37" i="47"/>
  <c r="FO37" i="47"/>
  <c r="FP37" i="47"/>
  <c r="FQ37" i="47"/>
  <c r="FR37" i="47"/>
  <c r="FS37" i="47"/>
  <c r="FT37" i="47"/>
  <c r="FU37" i="47"/>
  <c r="FV37" i="47"/>
  <c r="FW37" i="47"/>
  <c r="FX37" i="47"/>
  <c r="FY37" i="47"/>
  <c r="FZ37" i="47"/>
  <c r="GA37" i="47"/>
  <c r="GB37" i="47"/>
  <c r="GC37" i="47"/>
  <c r="GD37" i="47"/>
  <c r="GE37" i="47"/>
  <c r="GF37" i="47"/>
  <c r="GG37" i="47"/>
  <c r="EJ40" i="47"/>
  <c r="EK40" i="47"/>
  <c r="EL40" i="47"/>
  <c r="EM40" i="47"/>
  <c r="EN40" i="47"/>
  <c r="EO40" i="47"/>
  <c r="EP40" i="47"/>
  <c r="EQ40" i="47"/>
  <c r="ER40" i="47"/>
  <c r="ES40" i="47"/>
  <c r="ET40" i="47"/>
  <c r="EU40" i="47"/>
  <c r="EV40" i="47"/>
  <c r="EW40" i="47"/>
  <c r="EX40" i="47"/>
  <c r="EY40" i="47"/>
  <c r="EZ40" i="47"/>
  <c r="FA40" i="47"/>
  <c r="FB40" i="47"/>
  <c r="FC40" i="47"/>
  <c r="FD40" i="47"/>
  <c r="FE40" i="47"/>
  <c r="FF40" i="47"/>
  <c r="FG40" i="47"/>
  <c r="FH40" i="47"/>
  <c r="FI40" i="47"/>
  <c r="FJ40" i="47"/>
  <c r="FK40" i="47"/>
  <c r="FL40" i="47"/>
  <c r="FM40" i="47"/>
  <c r="FN40" i="47"/>
  <c r="FO40" i="47"/>
  <c r="FP40" i="47"/>
  <c r="FQ40" i="47"/>
  <c r="FR40" i="47"/>
  <c r="FS40" i="47"/>
  <c r="FT40" i="47"/>
  <c r="FU40" i="47"/>
  <c r="FV40" i="47"/>
  <c r="FW40" i="47"/>
  <c r="FX40" i="47"/>
  <c r="FY40" i="47"/>
  <c r="FZ40" i="47"/>
  <c r="GA40" i="47"/>
  <c r="GB40" i="47"/>
  <c r="GC40" i="47"/>
  <c r="GD40" i="47"/>
  <c r="GE40" i="47"/>
  <c r="GF40" i="47"/>
  <c r="GG40" i="47"/>
  <c r="EJ41" i="47"/>
  <c r="EK41" i="47"/>
  <c r="EL41" i="47"/>
  <c r="EM41" i="47"/>
  <c r="EN41" i="47"/>
  <c r="EO41" i="47"/>
  <c r="EP41" i="47"/>
  <c r="EQ41" i="47"/>
  <c r="ER41" i="47"/>
  <c r="ES41" i="47"/>
  <c r="ET41" i="47"/>
  <c r="EU41" i="47"/>
  <c r="EV41" i="47"/>
  <c r="EW41" i="47"/>
  <c r="EX41" i="47"/>
  <c r="EY41" i="47"/>
  <c r="EZ41" i="47"/>
  <c r="FA41" i="47"/>
  <c r="FB41" i="47"/>
  <c r="FC41" i="47"/>
  <c r="FD41" i="47"/>
  <c r="FE41" i="47"/>
  <c r="FF41" i="47"/>
  <c r="FG41" i="47"/>
  <c r="FH41" i="47"/>
  <c r="FI41" i="47"/>
  <c r="FJ41" i="47"/>
  <c r="FK41" i="47"/>
  <c r="FL41" i="47"/>
  <c r="FM41" i="47"/>
  <c r="FN41" i="47"/>
  <c r="FO41" i="47"/>
  <c r="FP41" i="47"/>
  <c r="FQ41" i="47"/>
  <c r="FR41" i="47"/>
  <c r="FS41" i="47"/>
  <c r="FT41" i="47"/>
  <c r="FU41" i="47"/>
  <c r="FV41" i="47"/>
  <c r="FW41" i="47"/>
  <c r="FX41" i="47"/>
  <c r="FY41" i="47"/>
  <c r="FZ41" i="47"/>
  <c r="GA41" i="47"/>
  <c r="GB41" i="47"/>
  <c r="GC41" i="47"/>
  <c r="GD41" i="47"/>
  <c r="GE41" i="47"/>
  <c r="GF41" i="47"/>
  <c r="GG41" i="47"/>
  <c r="EJ43" i="47"/>
  <c r="EK43" i="47"/>
  <c r="EL43" i="47"/>
  <c r="EM43" i="47"/>
  <c r="EN43" i="47"/>
  <c r="EO43" i="47"/>
  <c r="EP43" i="47"/>
  <c r="EQ43" i="47"/>
  <c r="ER43" i="47"/>
  <c r="ES43" i="47"/>
  <c r="ET43" i="47"/>
  <c r="EU43" i="47"/>
  <c r="EV43" i="47"/>
  <c r="EW43" i="47"/>
  <c r="EX43" i="47"/>
  <c r="EY43" i="47"/>
  <c r="EZ43" i="47"/>
  <c r="FA43" i="47"/>
  <c r="FB43" i="47"/>
  <c r="FC43" i="47"/>
  <c r="FD43" i="47"/>
  <c r="FE43" i="47"/>
  <c r="FF43" i="47"/>
  <c r="FG43" i="47"/>
  <c r="FH43" i="47"/>
  <c r="FI43" i="47"/>
  <c r="FJ43" i="47"/>
  <c r="FK43" i="47"/>
  <c r="FL43" i="47"/>
  <c r="FM43" i="47"/>
  <c r="FN43" i="47"/>
  <c r="FO43" i="47"/>
  <c r="FP43" i="47"/>
  <c r="FQ43" i="47"/>
  <c r="FR43" i="47"/>
  <c r="FS43" i="47"/>
  <c r="FT43" i="47"/>
  <c r="FU43" i="47"/>
  <c r="FV43" i="47"/>
  <c r="FW43" i="47"/>
  <c r="FX43" i="47"/>
  <c r="FY43" i="47"/>
  <c r="FZ43" i="47"/>
  <c r="GA43" i="47"/>
  <c r="GB43" i="47"/>
  <c r="GC43" i="47"/>
  <c r="GD43" i="47"/>
  <c r="GE43" i="47"/>
  <c r="GF43" i="47"/>
  <c r="GG43" i="47"/>
  <c r="EJ44" i="47"/>
  <c r="EK44" i="47"/>
  <c r="EL44" i="47"/>
  <c r="EM44" i="47"/>
  <c r="EN44" i="47"/>
  <c r="EO44" i="47"/>
  <c r="EP44" i="47"/>
  <c r="EQ44" i="47"/>
  <c r="ER44" i="47"/>
  <c r="ES44" i="47"/>
  <c r="ET44" i="47"/>
  <c r="EU44" i="47"/>
  <c r="EV44" i="47"/>
  <c r="EW44" i="47"/>
  <c r="EX44" i="47"/>
  <c r="EY44" i="47"/>
  <c r="EZ44" i="47"/>
  <c r="FA44" i="47"/>
  <c r="FB44" i="47"/>
  <c r="FC44" i="47"/>
  <c r="FD44" i="47"/>
  <c r="FE44" i="47"/>
  <c r="FF44" i="47"/>
  <c r="FG44" i="47"/>
  <c r="FH44" i="47"/>
  <c r="FI44" i="47"/>
  <c r="FJ44" i="47"/>
  <c r="FK44" i="47"/>
  <c r="FL44" i="47"/>
  <c r="FM44" i="47"/>
  <c r="FN44" i="47"/>
  <c r="FO44" i="47"/>
  <c r="FP44" i="47"/>
  <c r="FQ44" i="47"/>
  <c r="FR44" i="47"/>
  <c r="FS44" i="47"/>
  <c r="FT44" i="47"/>
  <c r="FU44" i="47"/>
  <c r="FV44" i="47"/>
  <c r="FW44" i="47"/>
  <c r="FX44" i="47"/>
  <c r="FY44" i="47"/>
  <c r="FZ44" i="47"/>
  <c r="GA44" i="47"/>
  <c r="GB44" i="47"/>
  <c r="GC44" i="47"/>
  <c r="GD44" i="47"/>
  <c r="GE44" i="47"/>
  <c r="GF44" i="47"/>
  <c r="GG44" i="47"/>
  <c r="EJ47" i="47"/>
  <c r="EK47" i="47"/>
  <c r="EL47" i="47"/>
  <c r="EM47" i="47"/>
  <c r="EN47" i="47"/>
  <c r="EO47" i="47"/>
  <c r="EP47" i="47"/>
  <c r="EQ47" i="47"/>
  <c r="ER47" i="47"/>
  <c r="ES47" i="47"/>
  <c r="ET47" i="47"/>
  <c r="EU47" i="47"/>
  <c r="EV47" i="47"/>
  <c r="EW47" i="47"/>
  <c r="EX47" i="47"/>
  <c r="EY47" i="47"/>
  <c r="EZ47" i="47"/>
  <c r="FA47" i="47"/>
  <c r="FB47" i="47"/>
  <c r="FC47" i="47"/>
  <c r="FD47" i="47"/>
  <c r="FE47" i="47"/>
  <c r="FF47" i="47"/>
  <c r="FG47" i="47"/>
  <c r="FH47" i="47"/>
  <c r="FI47" i="47"/>
  <c r="FJ47" i="47"/>
  <c r="FK47" i="47"/>
  <c r="FL47" i="47"/>
  <c r="FM47" i="47"/>
  <c r="FN47" i="47"/>
  <c r="FO47" i="47"/>
  <c r="FP47" i="47"/>
  <c r="FQ47" i="47"/>
  <c r="FR47" i="47"/>
  <c r="FS47" i="47"/>
  <c r="FT47" i="47"/>
  <c r="FU47" i="47"/>
  <c r="FV47" i="47"/>
  <c r="FW47" i="47"/>
  <c r="FX47" i="47"/>
  <c r="FY47" i="47"/>
  <c r="FZ47" i="47"/>
  <c r="GA47" i="47"/>
  <c r="GB47" i="47"/>
  <c r="GC47" i="47"/>
  <c r="GD47" i="47"/>
  <c r="GE47" i="47"/>
  <c r="GF47" i="47"/>
  <c r="GG47" i="47"/>
  <c r="EJ48" i="47"/>
  <c r="EK48" i="47"/>
  <c r="EL48" i="47"/>
  <c r="EM48" i="47"/>
  <c r="EN48" i="47"/>
  <c r="EO48" i="47"/>
  <c r="EP48" i="47"/>
  <c r="EQ48" i="47"/>
  <c r="ER48" i="47"/>
  <c r="ES48" i="47"/>
  <c r="ET48" i="47"/>
  <c r="EU48" i="47"/>
  <c r="EV48" i="47"/>
  <c r="EW48" i="47"/>
  <c r="EX48" i="47"/>
  <c r="EY48" i="47"/>
  <c r="EZ48" i="47"/>
  <c r="FA48" i="47"/>
  <c r="FB48" i="47"/>
  <c r="FC48" i="47"/>
  <c r="FD48" i="47"/>
  <c r="FE48" i="47"/>
  <c r="FF48" i="47"/>
  <c r="FG48" i="47"/>
  <c r="FH48" i="47"/>
  <c r="FI48" i="47"/>
  <c r="FJ48" i="47"/>
  <c r="FK48" i="47"/>
  <c r="FL48" i="47"/>
  <c r="FM48" i="47"/>
  <c r="FN48" i="47"/>
  <c r="FO48" i="47"/>
  <c r="FP48" i="47"/>
  <c r="FQ48" i="47"/>
  <c r="FR48" i="47"/>
  <c r="FS48" i="47"/>
  <c r="FT48" i="47"/>
  <c r="FU48" i="47"/>
  <c r="FV48" i="47"/>
  <c r="FW48" i="47"/>
  <c r="FX48" i="47"/>
  <c r="FY48" i="47"/>
  <c r="FZ48" i="47"/>
  <c r="GA48" i="47"/>
  <c r="GB48" i="47"/>
  <c r="GC48" i="47"/>
  <c r="GD48" i="47"/>
  <c r="GE48" i="47"/>
  <c r="GF48" i="47"/>
  <c r="GG48" i="47"/>
  <c r="EJ50" i="47"/>
  <c r="EK50" i="47"/>
  <c r="EL50" i="47"/>
  <c r="EM50" i="47"/>
  <c r="EN50" i="47"/>
  <c r="EO50" i="47"/>
  <c r="EP50" i="47"/>
  <c r="EQ50" i="47"/>
  <c r="ER50" i="47"/>
  <c r="ES50" i="47"/>
  <c r="ET50" i="47"/>
  <c r="EU50" i="47"/>
  <c r="EV50" i="47"/>
  <c r="EW50" i="47"/>
  <c r="EX50" i="47"/>
  <c r="EY50" i="47"/>
  <c r="EZ50" i="47"/>
  <c r="FA50" i="47"/>
  <c r="FB50" i="47"/>
  <c r="FC50" i="47"/>
  <c r="FD50" i="47"/>
  <c r="FE50" i="47"/>
  <c r="FF50" i="47"/>
  <c r="FG50" i="47"/>
  <c r="FH50" i="47"/>
  <c r="FI50" i="47"/>
  <c r="FJ50" i="47"/>
  <c r="FK50" i="47"/>
  <c r="FL50" i="47"/>
  <c r="FM50" i="47"/>
  <c r="FN50" i="47"/>
  <c r="FO50" i="47"/>
  <c r="FP50" i="47"/>
  <c r="FQ50" i="47"/>
  <c r="FR50" i="47"/>
  <c r="FS50" i="47"/>
  <c r="FT50" i="47"/>
  <c r="FU50" i="47"/>
  <c r="FV50" i="47"/>
  <c r="FW50" i="47"/>
  <c r="FX50" i="47"/>
  <c r="FY50" i="47"/>
  <c r="FZ50" i="47"/>
  <c r="GA50" i="47"/>
  <c r="GB50" i="47"/>
  <c r="GC50" i="47"/>
  <c r="GD50" i="47"/>
  <c r="GE50" i="47"/>
  <c r="GF50" i="47"/>
  <c r="GG50" i="47"/>
  <c r="EJ51" i="47"/>
  <c r="EK51" i="47"/>
  <c r="EL51" i="47"/>
  <c r="EM51" i="47"/>
  <c r="EN51" i="47"/>
  <c r="EO51" i="47"/>
  <c r="EP51" i="47"/>
  <c r="EQ51" i="47"/>
  <c r="ER51" i="47"/>
  <c r="ES51" i="47"/>
  <c r="ET51" i="47"/>
  <c r="EU51" i="47"/>
  <c r="EV51" i="47"/>
  <c r="EW51" i="47"/>
  <c r="EX51" i="47"/>
  <c r="EY51" i="47"/>
  <c r="EZ51" i="47"/>
  <c r="FA51" i="47"/>
  <c r="FB51" i="47"/>
  <c r="FC51" i="47"/>
  <c r="FD51" i="47"/>
  <c r="FE51" i="47"/>
  <c r="FF51" i="47"/>
  <c r="FG51" i="47"/>
  <c r="FH51" i="47"/>
  <c r="FI51" i="47"/>
  <c r="FJ51" i="47"/>
  <c r="FK51" i="47"/>
  <c r="FL51" i="47"/>
  <c r="FM51" i="47"/>
  <c r="FN51" i="47"/>
  <c r="FO51" i="47"/>
  <c r="FP51" i="47"/>
  <c r="FQ51" i="47"/>
  <c r="FR51" i="47"/>
  <c r="FS51" i="47"/>
  <c r="FT51" i="47"/>
  <c r="FU51" i="47"/>
  <c r="FV51" i="47"/>
  <c r="FW51" i="47"/>
  <c r="FX51" i="47"/>
  <c r="FY51" i="47"/>
  <c r="FZ51" i="47"/>
  <c r="GA51" i="47"/>
  <c r="GB51" i="47"/>
  <c r="GC51" i="47"/>
  <c r="GD51" i="47"/>
  <c r="GE51" i="47"/>
  <c r="GF51" i="47"/>
  <c r="GG51" i="47"/>
  <c r="CO5" i="47"/>
  <c r="CP5" i="47"/>
  <c r="CQ5" i="47"/>
  <c r="CR5" i="47"/>
  <c r="CS5" i="47"/>
  <c r="CT5" i="47"/>
  <c r="CU5" i="47"/>
  <c r="CV5" i="47"/>
  <c r="CW5" i="47"/>
  <c r="CX5" i="47"/>
  <c r="CY5" i="47"/>
  <c r="CZ5" i="47"/>
  <c r="DA5" i="47"/>
  <c r="DB5" i="47"/>
  <c r="DC5" i="47"/>
  <c r="DD5" i="47"/>
  <c r="DE5" i="47"/>
  <c r="DF5" i="47"/>
  <c r="DG5" i="47"/>
  <c r="DH5" i="47"/>
  <c r="DI5" i="47"/>
  <c r="DJ5" i="47"/>
  <c r="DK5" i="47"/>
  <c r="DL5" i="47"/>
  <c r="DM5" i="47"/>
  <c r="DN5" i="47"/>
  <c r="DO5" i="47"/>
  <c r="DP5" i="47"/>
  <c r="DQ5" i="47"/>
  <c r="DR5" i="47"/>
  <c r="DS5" i="47"/>
  <c r="DT5" i="47"/>
  <c r="DU5" i="47"/>
  <c r="DV5" i="47"/>
  <c r="DW5" i="47"/>
  <c r="DX5" i="47"/>
  <c r="DY5" i="47"/>
  <c r="DZ5" i="47"/>
  <c r="EA5" i="47"/>
  <c r="EB5" i="47"/>
  <c r="EC5" i="47"/>
  <c r="ED5" i="47"/>
  <c r="EE5" i="47"/>
  <c r="EF5" i="47"/>
  <c r="EG5" i="47"/>
  <c r="EH5" i="47"/>
  <c r="EI5" i="47"/>
  <c r="CO6" i="47"/>
  <c r="CP6" i="47"/>
  <c r="CQ6" i="47"/>
  <c r="CR6" i="47"/>
  <c r="CS6" i="47"/>
  <c r="CT6" i="47"/>
  <c r="CU6" i="47"/>
  <c r="CV6" i="47"/>
  <c r="CW6" i="47"/>
  <c r="CX6" i="47"/>
  <c r="CY6" i="47"/>
  <c r="CZ6" i="47"/>
  <c r="DA6" i="47"/>
  <c r="DB6" i="47"/>
  <c r="DC6" i="47"/>
  <c r="DD6" i="47"/>
  <c r="DE6" i="47"/>
  <c r="DF6" i="47"/>
  <c r="DG6" i="47"/>
  <c r="DH6" i="47"/>
  <c r="DI6" i="47"/>
  <c r="DJ6" i="47"/>
  <c r="DK6" i="47"/>
  <c r="DL6" i="47"/>
  <c r="DM6" i="47"/>
  <c r="DN6" i="47"/>
  <c r="DO6" i="47"/>
  <c r="DP6" i="47"/>
  <c r="DQ6" i="47"/>
  <c r="DR6" i="47"/>
  <c r="DS6" i="47"/>
  <c r="DT6" i="47"/>
  <c r="DU6" i="47"/>
  <c r="DV6" i="47"/>
  <c r="DW6" i="47"/>
  <c r="DX6" i="47"/>
  <c r="DY6" i="47"/>
  <c r="DZ6" i="47"/>
  <c r="EA6" i="47"/>
  <c r="EB6" i="47"/>
  <c r="EC6" i="47"/>
  <c r="ED6" i="47"/>
  <c r="EE6" i="47"/>
  <c r="EF6" i="47"/>
  <c r="EG6" i="47"/>
  <c r="EH6" i="47"/>
  <c r="EI6" i="47"/>
  <c r="CO8" i="47"/>
  <c r="CP8" i="47"/>
  <c r="CQ8" i="47"/>
  <c r="CR8" i="47"/>
  <c r="CS8" i="47"/>
  <c r="CT8" i="47"/>
  <c r="CU8" i="47"/>
  <c r="CV8" i="47"/>
  <c r="CW8" i="47"/>
  <c r="CX8" i="47"/>
  <c r="CY8" i="47"/>
  <c r="CZ8" i="47"/>
  <c r="DA8" i="47"/>
  <c r="DB8" i="47"/>
  <c r="DC8" i="47"/>
  <c r="DD8" i="47"/>
  <c r="DE8" i="47"/>
  <c r="DF8" i="47"/>
  <c r="DG8" i="47"/>
  <c r="DH8" i="47"/>
  <c r="DI8" i="47"/>
  <c r="DJ8" i="47"/>
  <c r="DK8" i="47"/>
  <c r="DL8" i="47"/>
  <c r="DM8" i="47"/>
  <c r="DN8" i="47"/>
  <c r="DO8" i="47"/>
  <c r="DP8" i="47"/>
  <c r="DQ8" i="47"/>
  <c r="DR8" i="47"/>
  <c r="DS8" i="47"/>
  <c r="DT8" i="47"/>
  <c r="DU8" i="47"/>
  <c r="DV8" i="47"/>
  <c r="DW8" i="47"/>
  <c r="DX8" i="47"/>
  <c r="DY8" i="47"/>
  <c r="DZ8" i="47"/>
  <c r="EA8" i="47"/>
  <c r="EB8" i="47"/>
  <c r="EC8" i="47"/>
  <c r="ED8" i="47"/>
  <c r="EE8" i="47"/>
  <c r="EF8" i="47"/>
  <c r="EG8" i="47"/>
  <c r="EH8" i="47"/>
  <c r="EI8" i="47"/>
  <c r="CO9" i="47"/>
  <c r="CP9" i="47"/>
  <c r="CQ9" i="47"/>
  <c r="CR9" i="47"/>
  <c r="CS9" i="47"/>
  <c r="CT9" i="47"/>
  <c r="CU9" i="47"/>
  <c r="CV9" i="47"/>
  <c r="CW9" i="47"/>
  <c r="CX9" i="47"/>
  <c r="CY9" i="47"/>
  <c r="CZ9" i="47"/>
  <c r="DA9" i="47"/>
  <c r="DB9" i="47"/>
  <c r="DC9" i="47"/>
  <c r="DD9" i="47"/>
  <c r="DE9" i="47"/>
  <c r="DF9" i="47"/>
  <c r="DG9" i="47"/>
  <c r="DH9" i="47"/>
  <c r="DI9" i="47"/>
  <c r="DJ9" i="47"/>
  <c r="DK9" i="47"/>
  <c r="DL9" i="47"/>
  <c r="DM9" i="47"/>
  <c r="DN9" i="47"/>
  <c r="DO9" i="47"/>
  <c r="DP9" i="47"/>
  <c r="DQ9" i="47"/>
  <c r="DR9" i="47"/>
  <c r="DS9" i="47"/>
  <c r="DT9" i="47"/>
  <c r="DU9" i="47"/>
  <c r="DV9" i="47"/>
  <c r="DW9" i="47"/>
  <c r="DX9" i="47"/>
  <c r="DY9" i="47"/>
  <c r="DZ9" i="47"/>
  <c r="EA9" i="47"/>
  <c r="EB9" i="47"/>
  <c r="EC9" i="47"/>
  <c r="ED9" i="47"/>
  <c r="EE9" i="47"/>
  <c r="EF9" i="47"/>
  <c r="EG9" i="47"/>
  <c r="EH9" i="47"/>
  <c r="EI9" i="47"/>
  <c r="CO12" i="47"/>
  <c r="CP12" i="47"/>
  <c r="CQ12" i="47"/>
  <c r="CR12" i="47"/>
  <c r="CS12" i="47"/>
  <c r="CT12" i="47"/>
  <c r="CU12" i="47"/>
  <c r="CV12" i="47"/>
  <c r="CW12" i="47"/>
  <c r="CX12" i="47"/>
  <c r="CY12" i="47"/>
  <c r="CZ12" i="47"/>
  <c r="DA12" i="47"/>
  <c r="DB12" i="47"/>
  <c r="DC12" i="47"/>
  <c r="DD12" i="47"/>
  <c r="DE12" i="47"/>
  <c r="DF12" i="47"/>
  <c r="DG12" i="47"/>
  <c r="DH12" i="47"/>
  <c r="DI12" i="47"/>
  <c r="DJ12" i="47"/>
  <c r="DK12" i="47"/>
  <c r="DL12" i="47"/>
  <c r="DM12" i="47"/>
  <c r="DN12" i="47"/>
  <c r="DO12" i="47"/>
  <c r="DP12" i="47"/>
  <c r="DQ12" i="47"/>
  <c r="DR12" i="47"/>
  <c r="DS12" i="47"/>
  <c r="DT12" i="47"/>
  <c r="DU12" i="47"/>
  <c r="DV12" i="47"/>
  <c r="DW12" i="47"/>
  <c r="DX12" i="47"/>
  <c r="DY12" i="47"/>
  <c r="DZ12" i="47"/>
  <c r="EA12" i="47"/>
  <c r="EB12" i="47"/>
  <c r="EC12" i="47"/>
  <c r="ED12" i="47"/>
  <c r="EE12" i="47"/>
  <c r="EF12" i="47"/>
  <c r="EG12" i="47"/>
  <c r="EH12" i="47"/>
  <c r="EI12" i="47"/>
  <c r="CO13" i="47"/>
  <c r="CP13" i="47"/>
  <c r="CQ13" i="47"/>
  <c r="CR13" i="47"/>
  <c r="CS13" i="47"/>
  <c r="CT13" i="47"/>
  <c r="CU13" i="47"/>
  <c r="CV13" i="47"/>
  <c r="CW13" i="47"/>
  <c r="CX13" i="47"/>
  <c r="CY13" i="47"/>
  <c r="CZ13" i="47"/>
  <c r="DA13" i="47"/>
  <c r="DB13" i="47"/>
  <c r="DC13" i="47"/>
  <c r="DD13" i="47"/>
  <c r="DE13" i="47"/>
  <c r="DF13" i="47"/>
  <c r="DG13" i="47"/>
  <c r="DH13" i="47"/>
  <c r="DI13" i="47"/>
  <c r="DJ13" i="47"/>
  <c r="DK13" i="47"/>
  <c r="DL13" i="47"/>
  <c r="DM13" i="47"/>
  <c r="DN13" i="47"/>
  <c r="DO13" i="47"/>
  <c r="DP13" i="47"/>
  <c r="DQ13" i="47"/>
  <c r="DR13" i="47"/>
  <c r="DS13" i="47"/>
  <c r="DT13" i="47"/>
  <c r="DU13" i="47"/>
  <c r="DV13" i="47"/>
  <c r="DW13" i="47"/>
  <c r="DX13" i="47"/>
  <c r="DY13" i="47"/>
  <c r="DZ13" i="47"/>
  <c r="EA13" i="47"/>
  <c r="EB13" i="47"/>
  <c r="EC13" i="47"/>
  <c r="ED13" i="47"/>
  <c r="EE13" i="47"/>
  <c r="EF13" i="47"/>
  <c r="EG13" i="47"/>
  <c r="EH13" i="47"/>
  <c r="EI13" i="47"/>
  <c r="CO15" i="47"/>
  <c r="CP15" i="47"/>
  <c r="CQ15" i="47"/>
  <c r="CR15" i="47"/>
  <c r="CS15" i="47"/>
  <c r="CT15" i="47"/>
  <c r="CU15" i="47"/>
  <c r="CV15" i="47"/>
  <c r="CW15" i="47"/>
  <c r="CX15" i="47"/>
  <c r="CY15" i="47"/>
  <c r="CZ15" i="47"/>
  <c r="DA15" i="47"/>
  <c r="DB15" i="47"/>
  <c r="DC15" i="47"/>
  <c r="DD15" i="47"/>
  <c r="DE15" i="47"/>
  <c r="DF15" i="47"/>
  <c r="DG15" i="47"/>
  <c r="DH15" i="47"/>
  <c r="DI15" i="47"/>
  <c r="DJ15" i="47"/>
  <c r="DK15" i="47"/>
  <c r="DL15" i="47"/>
  <c r="DM15" i="47"/>
  <c r="DN15" i="47"/>
  <c r="DO15" i="47"/>
  <c r="DP15" i="47"/>
  <c r="DQ15" i="47"/>
  <c r="DR15" i="47"/>
  <c r="DS15" i="47"/>
  <c r="DT15" i="47"/>
  <c r="DU15" i="47"/>
  <c r="DV15" i="47"/>
  <c r="DW15" i="47"/>
  <c r="DX15" i="47"/>
  <c r="DY15" i="47"/>
  <c r="DZ15" i="47"/>
  <c r="EA15" i="47"/>
  <c r="EB15" i="47"/>
  <c r="EC15" i="47"/>
  <c r="ED15" i="47"/>
  <c r="EE15" i="47"/>
  <c r="EF15" i="47"/>
  <c r="EG15" i="47"/>
  <c r="EH15" i="47"/>
  <c r="EI15" i="47"/>
  <c r="CO16" i="47"/>
  <c r="CP16" i="47"/>
  <c r="CQ16" i="47"/>
  <c r="CR16" i="47"/>
  <c r="CS16" i="47"/>
  <c r="CT16" i="47"/>
  <c r="CU16" i="47"/>
  <c r="CV16" i="47"/>
  <c r="CW16" i="47"/>
  <c r="CX16" i="47"/>
  <c r="CY16" i="47"/>
  <c r="CZ16" i="47"/>
  <c r="DA16" i="47"/>
  <c r="DB16" i="47"/>
  <c r="DC16" i="47"/>
  <c r="DD16" i="47"/>
  <c r="DE16" i="47"/>
  <c r="DF16" i="47"/>
  <c r="DG16" i="47"/>
  <c r="DH16" i="47"/>
  <c r="DI16" i="47"/>
  <c r="DJ16" i="47"/>
  <c r="DK16" i="47"/>
  <c r="DL16" i="47"/>
  <c r="DM16" i="47"/>
  <c r="DN16" i="47"/>
  <c r="DO16" i="47"/>
  <c r="DP16" i="47"/>
  <c r="DQ16" i="47"/>
  <c r="DR16" i="47"/>
  <c r="DS16" i="47"/>
  <c r="DT16" i="47"/>
  <c r="DU16" i="47"/>
  <c r="DV16" i="47"/>
  <c r="DW16" i="47"/>
  <c r="DX16" i="47"/>
  <c r="DY16" i="47"/>
  <c r="DZ16" i="47"/>
  <c r="EA16" i="47"/>
  <c r="EB16" i="47"/>
  <c r="EC16" i="47"/>
  <c r="ED16" i="47"/>
  <c r="EE16" i="47"/>
  <c r="EF16" i="47"/>
  <c r="EG16" i="47"/>
  <c r="EH16" i="47"/>
  <c r="EI16" i="47"/>
  <c r="CO19" i="47"/>
  <c r="CP19" i="47"/>
  <c r="CQ19" i="47"/>
  <c r="CR19" i="47"/>
  <c r="CS19" i="47"/>
  <c r="CT19" i="47"/>
  <c r="CU19" i="47"/>
  <c r="CV19" i="47"/>
  <c r="CW19" i="47"/>
  <c r="CX19" i="47"/>
  <c r="CY19" i="47"/>
  <c r="CZ19" i="47"/>
  <c r="DA19" i="47"/>
  <c r="DB19" i="47"/>
  <c r="DC19" i="47"/>
  <c r="DD19" i="47"/>
  <c r="DE19" i="47"/>
  <c r="DF19" i="47"/>
  <c r="DG19" i="47"/>
  <c r="DH19" i="47"/>
  <c r="DI19" i="47"/>
  <c r="DJ19" i="47"/>
  <c r="DK19" i="47"/>
  <c r="DL19" i="47"/>
  <c r="DM19" i="47"/>
  <c r="DN19" i="47"/>
  <c r="DO19" i="47"/>
  <c r="DP19" i="47"/>
  <c r="DQ19" i="47"/>
  <c r="DR19" i="47"/>
  <c r="DS19" i="47"/>
  <c r="DT19" i="47"/>
  <c r="DU19" i="47"/>
  <c r="DV19" i="47"/>
  <c r="DW19" i="47"/>
  <c r="DX19" i="47"/>
  <c r="DY19" i="47"/>
  <c r="DZ19" i="47"/>
  <c r="EA19" i="47"/>
  <c r="EB19" i="47"/>
  <c r="EC19" i="47"/>
  <c r="ED19" i="47"/>
  <c r="EE19" i="47"/>
  <c r="EF19" i="47"/>
  <c r="EG19" i="47"/>
  <c r="EH19" i="47"/>
  <c r="EI19" i="47"/>
  <c r="CO20" i="47"/>
  <c r="CP20" i="47"/>
  <c r="CQ20" i="47"/>
  <c r="CR20" i="47"/>
  <c r="CS20" i="47"/>
  <c r="CT20" i="47"/>
  <c r="CU20" i="47"/>
  <c r="CV20" i="47"/>
  <c r="CW20" i="47"/>
  <c r="CX20" i="47"/>
  <c r="CY20" i="47"/>
  <c r="CZ20" i="47"/>
  <c r="DA20" i="47"/>
  <c r="DB20" i="47"/>
  <c r="DC20" i="47"/>
  <c r="DD20" i="47"/>
  <c r="DE20" i="47"/>
  <c r="DF20" i="47"/>
  <c r="DG20" i="47"/>
  <c r="DH20" i="47"/>
  <c r="DI20" i="47"/>
  <c r="DJ20" i="47"/>
  <c r="DK20" i="47"/>
  <c r="DL20" i="47"/>
  <c r="DM20" i="47"/>
  <c r="DN20" i="47"/>
  <c r="DO20" i="47"/>
  <c r="DP20" i="47"/>
  <c r="DQ20" i="47"/>
  <c r="DR20" i="47"/>
  <c r="DS20" i="47"/>
  <c r="DT20" i="47"/>
  <c r="DU20" i="47"/>
  <c r="DV20" i="47"/>
  <c r="DW20" i="47"/>
  <c r="DX20" i="47"/>
  <c r="DY20" i="47"/>
  <c r="DZ20" i="47"/>
  <c r="EA20" i="47"/>
  <c r="EB20" i="47"/>
  <c r="EC20" i="47"/>
  <c r="ED20" i="47"/>
  <c r="EE20" i="47"/>
  <c r="EF20" i="47"/>
  <c r="EG20" i="47"/>
  <c r="EH20" i="47"/>
  <c r="EI20" i="47"/>
  <c r="CO22" i="47"/>
  <c r="CP22" i="47"/>
  <c r="CQ22" i="47"/>
  <c r="CR22" i="47"/>
  <c r="CS22" i="47"/>
  <c r="CT22" i="47"/>
  <c r="CU22" i="47"/>
  <c r="CV22" i="47"/>
  <c r="CW22" i="47"/>
  <c r="CX22" i="47"/>
  <c r="CY22" i="47"/>
  <c r="CZ22" i="47"/>
  <c r="DA22" i="47"/>
  <c r="DB22" i="47"/>
  <c r="DC22" i="47"/>
  <c r="DD22" i="47"/>
  <c r="DE22" i="47"/>
  <c r="DF22" i="47"/>
  <c r="DG22" i="47"/>
  <c r="DH22" i="47"/>
  <c r="DI22" i="47"/>
  <c r="DJ22" i="47"/>
  <c r="DK22" i="47"/>
  <c r="DL22" i="47"/>
  <c r="DM22" i="47"/>
  <c r="DN22" i="47"/>
  <c r="DO22" i="47"/>
  <c r="DP22" i="47"/>
  <c r="DQ22" i="47"/>
  <c r="DR22" i="47"/>
  <c r="DS22" i="47"/>
  <c r="DT22" i="47"/>
  <c r="DU22" i="47"/>
  <c r="DV22" i="47"/>
  <c r="DW22" i="47"/>
  <c r="DX22" i="47"/>
  <c r="DY22" i="47"/>
  <c r="DZ22" i="47"/>
  <c r="EA22" i="47"/>
  <c r="EB22" i="47"/>
  <c r="EC22" i="47"/>
  <c r="ED22" i="47"/>
  <c r="EE22" i="47"/>
  <c r="EF22" i="47"/>
  <c r="EG22" i="47"/>
  <c r="EH22" i="47"/>
  <c r="EI22" i="47"/>
  <c r="CO23" i="47"/>
  <c r="CP23" i="47"/>
  <c r="CQ23" i="47"/>
  <c r="CR23" i="47"/>
  <c r="CS23" i="47"/>
  <c r="CT23" i="47"/>
  <c r="CU23" i="47"/>
  <c r="CV23" i="47"/>
  <c r="CW23" i="47"/>
  <c r="CX23" i="47"/>
  <c r="CY23" i="47"/>
  <c r="CZ23" i="47"/>
  <c r="DA23" i="47"/>
  <c r="DB23" i="47"/>
  <c r="DC23" i="47"/>
  <c r="DD23" i="47"/>
  <c r="DE23" i="47"/>
  <c r="DF23" i="47"/>
  <c r="DG23" i="47"/>
  <c r="DH23" i="47"/>
  <c r="DI23" i="47"/>
  <c r="DJ23" i="47"/>
  <c r="DK23" i="47"/>
  <c r="DL23" i="47"/>
  <c r="DM23" i="47"/>
  <c r="DN23" i="47"/>
  <c r="DO23" i="47"/>
  <c r="DP23" i="47"/>
  <c r="DQ23" i="47"/>
  <c r="DR23" i="47"/>
  <c r="DS23" i="47"/>
  <c r="DT23" i="47"/>
  <c r="DU23" i="47"/>
  <c r="DV23" i="47"/>
  <c r="DW23" i="47"/>
  <c r="DX23" i="47"/>
  <c r="DY23" i="47"/>
  <c r="DZ23" i="47"/>
  <c r="EA23" i="47"/>
  <c r="EB23" i="47"/>
  <c r="EC23" i="47"/>
  <c r="ED23" i="47"/>
  <c r="EE23" i="47"/>
  <c r="EF23" i="47"/>
  <c r="EG23" i="47"/>
  <c r="EH23" i="47"/>
  <c r="EI23" i="47"/>
  <c r="CO26" i="47"/>
  <c r="CP26" i="47"/>
  <c r="CQ26" i="47"/>
  <c r="CR26" i="47"/>
  <c r="CS26" i="47"/>
  <c r="CT26" i="47"/>
  <c r="CU26" i="47"/>
  <c r="CV26" i="47"/>
  <c r="CW26" i="47"/>
  <c r="CX26" i="47"/>
  <c r="CY26" i="47"/>
  <c r="CZ26" i="47"/>
  <c r="DA26" i="47"/>
  <c r="DB26" i="47"/>
  <c r="DC26" i="47"/>
  <c r="DD26" i="47"/>
  <c r="DE26" i="47"/>
  <c r="DF26" i="47"/>
  <c r="DG26" i="47"/>
  <c r="DH26" i="47"/>
  <c r="DI26" i="47"/>
  <c r="DJ26" i="47"/>
  <c r="DK26" i="47"/>
  <c r="DL26" i="47"/>
  <c r="DM26" i="47"/>
  <c r="DN26" i="47"/>
  <c r="DO26" i="47"/>
  <c r="DP26" i="47"/>
  <c r="DQ26" i="47"/>
  <c r="DR26" i="47"/>
  <c r="DS26" i="47"/>
  <c r="DT26" i="47"/>
  <c r="DU26" i="47"/>
  <c r="DV26" i="47"/>
  <c r="DW26" i="47"/>
  <c r="DX26" i="47"/>
  <c r="DY26" i="47"/>
  <c r="DZ26" i="47"/>
  <c r="EA26" i="47"/>
  <c r="EB26" i="47"/>
  <c r="EC26" i="47"/>
  <c r="ED26" i="47"/>
  <c r="EE26" i="47"/>
  <c r="EF26" i="47"/>
  <c r="EG26" i="47"/>
  <c r="EH26" i="47"/>
  <c r="EI26" i="47"/>
  <c r="CO27" i="47"/>
  <c r="CP27" i="47"/>
  <c r="CQ27" i="47"/>
  <c r="CR27" i="47"/>
  <c r="CS27" i="47"/>
  <c r="CT27" i="47"/>
  <c r="CU27" i="47"/>
  <c r="CV27" i="47"/>
  <c r="CW27" i="47"/>
  <c r="CX27" i="47"/>
  <c r="CY27" i="47"/>
  <c r="CZ27" i="47"/>
  <c r="DA27" i="47"/>
  <c r="DB27" i="47"/>
  <c r="DC27" i="47"/>
  <c r="DD27" i="47"/>
  <c r="DE27" i="47"/>
  <c r="DF27" i="47"/>
  <c r="DG27" i="47"/>
  <c r="DH27" i="47"/>
  <c r="DI27" i="47"/>
  <c r="DJ27" i="47"/>
  <c r="DK27" i="47"/>
  <c r="DL27" i="47"/>
  <c r="DM27" i="47"/>
  <c r="DN27" i="47"/>
  <c r="DO27" i="47"/>
  <c r="DP27" i="47"/>
  <c r="DQ27" i="47"/>
  <c r="DR27" i="47"/>
  <c r="DS27" i="47"/>
  <c r="DT27" i="47"/>
  <c r="DU27" i="47"/>
  <c r="DV27" i="47"/>
  <c r="DW27" i="47"/>
  <c r="DX27" i="47"/>
  <c r="DY27" i="47"/>
  <c r="DZ27" i="47"/>
  <c r="EA27" i="47"/>
  <c r="EB27" i="47"/>
  <c r="EC27" i="47"/>
  <c r="ED27" i="47"/>
  <c r="EE27" i="47"/>
  <c r="EF27" i="47"/>
  <c r="EG27" i="47"/>
  <c r="EH27" i="47"/>
  <c r="EI27" i="47"/>
  <c r="CO29" i="47"/>
  <c r="CP29" i="47"/>
  <c r="CQ29" i="47"/>
  <c r="CR29" i="47"/>
  <c r="CS29" i="47"/>
  <c r="CT29" i="47"/>
  <c r="CU29" i="47"/>
  <c r="CV29" i="47"/>
  <c r="CW29" i="47"/>
  <c r="CX29" i="47"/>
  <c r="CY29" i="47"/>
  <c r="CZ29" i="47"/>
  <c r="DA29" i="47"/>
  <c r="DB29" i="47"/>
  <c r="DC29" i="47"/>
  <c r="DD29" i="47"/>
  <c r="DE29" i="47"/>
  <c r="DF29" i="47"/>
  <c r="DG29" i="47"/>
  <c r="DH29" i="47"/>
  <c r="DI29" i="47"/>
  <c r="DJ29" i="47"/>
  <c r="DK29" i="47"/>
  <c r="DL29" i="47"/>
  <c r="DM29" i="47"/>
  <c r="DN29" i="47"/>
  <c r="DO29" i="47"/>
  <c r="DP29" i="47"/>
  <c r="DQ29" i="47"/>
  <c r="DR29" i="47"/>
  <c r="DS29" i="47"/>
  <c r="DT29" i="47"/>
  <c r="DU29" i="47"/>
  <c r="DV29" i="47"/>
  <c r="DW29" i="47"/>
  <c r="DX29" i="47"/>
  <c r="DY29" i="47"/>
  <c r="DZ29" i="47"/>
  <c r="EA29" i="47"/>
  <c r="EB29" i="47"/>
  <c r="EC29" i="47"/>
  <c r="ED29" i="47"/>
  <c r="EE29" i="47"/>
  <c r="EF29" i="47"/>
  <c r="EG29" i="47"/>
  <c r="EH29" i="47"/>
  <c r="EI29" i="47"/>
  <c r="CO30" i="47"/>
  <c r="CP30" i="47"/>
  <c r="CQ30" i="47"/>
  <c r="CR30" i="47"/>
  <c r="CS30" i="47"/>
  <c r="CT30" i="47"/>
  <c r="CU30" i="47"/>
  <c r="CV30" i="47"/>
  <c r="CW30" i="47"/>
  <c r="CX30" i="47"/>
  <c r="CY30" i="47"/>
  <c r="CZ30" i="47"/>
  <c r="DA30" i="47"/>
  <c r="DB30" i="47"/>
  <c r="DC30" i="47"/>
  <c r="DD30" i="47"/>
  <c r="DE30" i="47"/>
  <c r="DF30" i="47"/>
  <c r="DG30" i="47"/>
  <c r="DH30" i="47"/>
  <c r="DI30" i="47"/>
  <c r="DJ30" i="47"/>
  <c r="DK30" i="47"/>
  <c r="DL30" i="47"/>
  <c r="DM30" i="47"/>
  <c r="DN30" i="47"/>
  <c r="DO30" i="47"/>
  <c r="DP30" i="47"/>
  <c r="DQ30" i="47"/>
  <c r="DR30" i="47"/>
  <c r="DS30" i="47"/>
  <c r="DT30" i="47"/>
  <c r="DU30" i="47"/>
  <c r="DV30" i="47"/>
  <c r="DW30" i="47"/>
  <c r="DX30" i="47"/>
  <c r="DY30" i="47"/>
  <c r="DZ30" i="47"/>
  <c r="EA30" i="47"/>
  <c r="EB30" i="47"/>
  <c r="EC30" i="47"/>
  <c r="ED30" i="47"/>
  <c r="EE30" i="47"/>
  <c r="EF30" i="47"/>
  <c r="EG30" i="47"/>
  <c r="EH30" i="47"/>
  <c r="EI30" i="47"/>
  <c r="CO33" i="47"/>
  <c r="CP33" i="47"/>
  <c r="CQ33" i="47"/>
  <c r="CR33" i="47"/>
  <c r="CS33" i="47"/>
  <c r="CT33" i="47"/>
  <c r="CU33" i="47"/>
  <c r="CV33" i="47"/>
  <c r="CW33" i="47"/>
  <c r="CX33" i="47"/>
  <c r="CY33" i="47"/>
  <c r="CZ33" i="47"/>
  <c r="DA33" i="47"/>
  <c r="DB33" i="47"/>
  <c r="DC33" i="47"/>
  <c r="DD33" i="47"/>
  <c r="DE33" i="47"/>
  <c r="DF33" i="47"/>
  <c r="DG33" i="47"/>
  <c r="DH33" i="47"/>
  <c r="DI33" i="47"/>
  <c r="DJ33" i="47"/>
  <c r="DK33" i="47"/>
  <c r="DL33" i="47"/>
  <c r="DM33" i="47"/>
  <c r="DN33" i="47"/>
  <c r="DO33" i="47"/>
  <c r="DP33" i="47"/>
  <c r="DQ33" i="47"/>
  <c r="DR33" i="47"/>
  <c r="DS33" i="47"/>
  <c r="DT33" i="47"/>
  <c r="DU33" i="47"/>
  <c r="DV33" i="47"/>
  <c r="DW33" i="47"/>
  <c r="DX33" i="47"/>
  <c r="DY33" i="47"/>
  <c r="DZ33" i="47"/>
  <c r="EA33" i="47"/>
  <c r="EB33" i="47"/>
  <c r="EC33" i="47"/>
  <c r="ED33" i="47"/>
  <c r="EE33" i="47"/>
  <c r="EF33" i="47"/>
  <c r="EG33" i="47"/>
  <c r="EH33" i="47"/>
  <c r="EI33" i="47"/>
  <c r="CO34" i="47"/>
  <c r="CP34" i="47"/>
  <c r="CQ34" i="47"/>
  <c r="CR34" i="47"/>
  <c r="CS34" i="47"/>
  <c r="CT34" i="47"/>
  <c r="CU34" i="47"/>
  <c r="CV34" i="47"/>
  <c r="CW34" i="47"/>
  <c r="CX34" i="47"/>
  <c r="CY34" i="47"/>
  <c r="CZ34" i="47"/>
  <c r="DA34" i="47"/>
  <c r="DB34" i="47"/>
  <c r="DC34" i="47"/>
  <c r="DD34" i="47"/>
  <c r="DE34" i="47"/>
  <c r="DF34" i="47"/>
  <c r="DG34" i="47"/>
  <c r="DH34" i="47"/>
  <c r="DI34" i="47"/>
  <c r="DJ34" i="47"/>
  <c r="DK34" i="47"/>
  <c r="DL34" i="47"/>
  <c r="DM34" i="47"/>
  <c r="DN34" i="47"/>
  <c r="DO34" i="47"/>
  <c r="DP34" i="47"/>
  <c r="DQ34" i="47"/>
  <c r="DR34" i="47"/>
  <c r="DS34" i="47"/>
  <c r="DT34" i="47"/>
  <c r="DU34" i="47"/>
  <c r="DV34" i="47"/>
  <c r="DW34" i="47"/>
  <c r="DX34" i="47"/>
  <c r="DY34" i="47"/>
  <c r="DZ34" i="47"/>
  <c r="EA34" i="47"/>
  <c r="EB34" i="47"/>
  <c r="EC34" i="47"/>
  <c r="ED34" i="47"/>
  <c r="EE34" i="47"/>
  <c r="EF34" i="47"/>
  <c r="EG34" i="47"/>
  <c r="EH34" i="47"/>
  <c r="EI34" i="47"/>
  <c r="CO36" i="47"/>
  <c r="CP36" i="47"/>
  <c r="CQ36" i="47"/>
  <c r="CR36" i="47"/>
  <c r="CS36" i="47"/>
  <c r="CT36" i="47"/>
  <c r="CU36" i="47"/>
  <c r="CV36" i="47"/>
  <c r="CW36" i="47"/>
  <c r="CX36" i="47"/>
  <c r="CY36" i="47"/>
  <c r="CZ36" i="47"/>
  <c r="DA36" i="47"/>
  <c r="DB36" i="47"/>
  <c r="DC36" i="47"/>
  <c r="DD36" i="47"/>
  <c r="DE36" i="47"/>
  <c r="DF36" i="47"/>
  <c r="DG36" i="47"/>
  <c r="DH36" i="47"/>
  <c r="DI36" i="47"/>
  <c r="DJ36" i="47"/>
  <c r="DK36" i="47"/>
  <c r="DL36" i="47"/>
  <c r="DM36" i="47"/>
  <c r="DN36" i="47"/>
  <c r="DO36" i="47"/>
  <c r="DP36" i="47"/>
  <c r="DQ36" i="47"/>
  <c r="DR36" i="47"/>
  <c r="DS36" i="47"/>
  <c r="DT36" i="47"/>
  <c r="DU36" i="47"/>
  <c r="DV36" i="47"/>
  <c r="DW36" i="47"/>
  <c r="DX36" i="47"/>
  <c r="DY36" i="47"/>
  <c r="DZ36" i="47"/>
  <c r="EA36" i="47"/>
  <c r="EB36" i="47"/>
  <c r="EC36" i="47"/>
  <c r="ED36" i="47"/>
  <c r="EE36" i="47"/>
  <c r="EF36" i="47"/>
  <c r="EG36" i="47"/>
  <c r="EH36" i="47"/>
  <c r="EI36" i="47"/>
  <c r="CO37" i="47"/>
  <c r="CP37" i="47"/>
  <c r="CQ37" i="47"/>
  <c r="CR37" i="47"/>
  <c r="CS37" i="47"/>
  <c r="CT37" i="47"/>
  <c r="CU37" i="47"/>
  <c r="CV37" i="47"/>
  <c r="CW37" i="47"/>
  <c r="CX37" i="47"/>
  <c r="CY37" i="47"/>
  <c r="CZ37" i="47"/>
  <c r="DA37" i="47"/>
  <c r="DB37" i="47"/>
  <c r="DC37" i="47"/>
  <c r="DD37" i="47"/>
  <c r="DE37" i="47"/>
  <c r="DF37" i="47"/>
  <c r="DG37" i="47"/>
  <c r="DH37" i="47"/>
  <c r="DI37" i="47"/>
  <c r="DJ37" i="47"/>
  <c r="DK37" i="47"/>
  <c r="DL37" i="47"/>
  <c r="DM37" i="47"/>
  <c r="DN37" i="47"/>
  <c r="DO37" i="47"/>
  <c r="DP37" i="47"/>
  <c r="DQ37" i="47"/>
  <c r="DR37" i="47"/>
  <c r="DS37" i="47"/>
  <c r="DT37" i="47"/>
  <c r="DU37" i="47"/>
  <c r="DV37" i="47"/>
  <c r="DW37" i="47"/>
  <c r="DX37" i="47"/>
  <c r="DY37" i="47"/>
  <c r="DZ37" i="47"/>
  <c r="EA37" i="47"/>
  <c r="EB37" i="47"/>
  <c r="EC37" i="47"/>
  <c r="ED37" i="47"/>
  <c r="EE37" i="47"/>
  <c r="EF37" i="47"/>
  <c r="EG37" i="47"/>
  <c r="EH37" i="47"/>
  <c r="EI37" i="47"/>
  <c r="CO40" i="47"/>
  <c r="CP40" i="47"/>
  <c r="CQ40" i="47"/>
  <c r="CR40" i="47"/>
  <c r="CS40" i="47"/>
  <c r="CT40" i="47"/>
  <c r="CU40" i="47"/>
  <c r="CV40" i="47"/>
  <c r="CW40" i="47"/>
  <c r="CX40" i="47"/>
  <c r="CY40" i="47"/>
  <c r="CZ40" i="47"/>
  <c r="DA40" i="47"/>
  <c r="DB40" i="47"/>
  <c r="DC40" i="47"/>
  <c r="DD40" i="47"/>
  <c r="DE40" i="47"/>
  <c r="DF40" i="47"/>
  <c r="DG40" i="47"/>
  <c r="DH40" i="47"/>
  <c r="DI40" i="47"/>
  <c r="DJ40" i="47"/>
  <c r="DK40" i="47"/>
  <c r="DL40" i="47"/>
  <c r="DM40" i="47"/>
  <c r="DN40" i="47"/>
  <c r="DO40" i="47"/>
  <c r="DP40" i="47"/>
  <c r="DQ40" i="47"/>
  <c r="DR40" i="47"/>
  <c r="DS40" i="47"/>
  <c r="DT40" i="47"/>
  <c r="DU40" i="47"/>
  <c r="DV40" i="47"/>
  <c r="DW40" i="47"/>
  <c r="DX40" i="47"/>
  <c r="DY40" i="47"/>
  <c r="DZ40" i="47"/>
  <c r="EA40" i="47"/>
  <c r="EB40" i="47"/>
  <c r="EC40" i="47"/>
  <c r="ED40" i="47"/>
  <c r="EE40" i="47"/>
  <c r="EF40" i="47"/>
  <c r="EG40" i="47"/>
  <c r="EH40" i="47"/>
  <c r="EI40" i="47"/>
  <c r="CO41" i="47"/>
  <c r="CP41" i="47"/>
  <c r="CQ41" i="47"/>
  <c r="CR41" i="47"/>
  <c r="CS41" i="47"/>
  <c r="CT41" i="47"/>
  <c r="CU41" i="47"/>
  <c r="CV41" i="47"/>
  <c r="CW41" i="47"/>
  <c r="CX41" i="47"/>
  <c r="CY41" i="47"/>
  <c r="CZ41" i="47"/>
  <c r="DA41" i="47"/>
  <c r="DB41" i="47"/>
  <c r="DC41" i="47"/>
  <c r="DD41" i="47"/>
  <c r="DE41" i="47"/>
  <c r="DF41" i="47"/>
  <c r="DG41" i="47"/>
  <c r="DH41" i="47"/>
  <c r="DI41" i="47"/>
  <c r="DJ41" i="47"/>
  <c r="DK41" i="47"/>
  <c r="DL41" i="47"/>
  <c r="DM41" i="47"/>
  <c r="DN41" i="47"/>
  <c r="DO41" i="47"/>
  <c r="DP41" i="47"/>
  <c r="DQ41" i="47"/>
  <c r="DR41" i="47"/>
  <c r="DS41" i="47"/>
  <c r="DT41" i="47"/>
  <c r="DU41" i="47"/>
  <c r="DV41" i="47"/>
  <c r="DW41" i="47"/>
  <c r="DX41" i="47"/>
  <c r="DY41" i="47"/>
  <c r="DZ41" i="47"/>
  <c r="EA41" i="47"/>
  <c r="EB41" i="47"/>
  <c r="EC41" i="47"/>
  <c r="ED41" i="47"/>
  <c r="EE41" i="47"/>
  <c r="EF41" i="47"/>
  <c r="EG41" i="47"/>
  <c r="EH41" i="47"/>
  <c r="EI41" i="47"/>
  <c r="CO43" i="47"/>
  <c r="CP43" i="47"/>
  <c r="CQ43" i="47"/>
  <c r="CR43" i="47"/>
  <c r="CS43" i="47"/>
  <c r="CT43" i="47"/>
  <c r="CU43" i="47"/>
  <c r="CV43" i="47"/>
  <c r="CW43" i="47"/>
  <c r="CX43" i="47"/>
  <c r="CY43" i="47"/>
  <c r="CZ43" i="47"/>
  <c r="DA43" i="47"/>
  <c r="DB43" i="47"/>
  <c r="DC43" i="47"/>
  <c r="DD43" i="47"/>
  <c r="DE43" i="47"/>
  <c r="DF43" i="47"/>
  <c r="DG43" i="47"/>
  <c r="DH43" i="47"/>
  <c r="DI43" i="47"/>
  <c r="DJ43" i="47"/>
  <c r="DK43" i="47"/>
  <c r="DL43" i="47"/>
  <c r="DM43" i="47"/>
  <c r="DN43" i="47"/>
  <c r="DO43" i="47"/>
  <c r="DP43" i="47"/>
  <c r="DQ43" i="47"/>
  <c r="DR43" i="47"/>
  <c r="DS43" i="47"/>
  <c r="DT43" i="47"/>
  <c r="DU43" i="47"/>
  <c r="DV43" i="47"/>
  <c r="DW43" i="47"/>
  <c r="DX43" i="47"/>
  <c r="DY43" i="47"/>
  <c r="DZ43" i="47"/>
  <c r="EA43" i="47"/>
  <c r="EB43" i="47"/>
  <c r="EC43" i="47"/>
  <c r="ED43" i="47"/>
  <c r="EE43" i="47"/>
  <c r="EF43" i="47"/>
  <c r="EG43" i="47"/>
  <c r="EH43" i="47"/>
  <c r="EI43" i="47"/>
  <c r="CO44" i="47"/>
  <c r="CP44" i="47"/>
  <c r="CQ44" i="47"/>
  <c r="CR44" i="47"/>
  <c r="CS44" i="47"/>
  <c r="CT44" i="47"/>
  <c r="CU44" i="47"/>
  <c r="CV44" i="47"/>
  <c r="CW44" i="47"/>
  <c r="CX44" i="47"/>
  <c r="CY44" i="47"/>
  <c r="CZ44" i="47"/>
  <c r="DA44" i="47"/>
  <c r="DB44" i="47"/>
  <c r="DC44" i="47"/>
  <c r="DD44" i="47"/>
  <c r="DE44" i="47"/>
  <c r="DF44" i="47"/>
  <c r="DG44" i="47"/>
  <c r="DH44" i="47"/>
  <c r="DI44" i="47"/>
  <c r="DJ44" i="47"/>
  <c r="DK44" i="47"/>
  <c r="DL44" i="47"/>
  <c r="DM44" i="47"/>
  <c r="DN44" i="47"/>
  <c r="DO44" i="47"/>
  <c r="DP44" i="47"/>
  <c r="DQ44" i="47"/>
  <c r="DR44" i="47"/>
  <c r="DS44" i="47"/>
  <c r="DT44" i="47"/>
  <c r="DU44" i="47"/>
  <c r="DV44" i="47"/>
  <c r="DW44" i="47"/>
  <c r="DX44" i="47"/>
  <c r="DY44" i="47"/>
  <c r="DZ44" i="47"/>
  <c r="EA44" i="47"/>
  <c r="EB44" i="47"/>
  <c r="EC44" i="47"/>
  <c r="ED44" i="47"/>
  <c r="EE44" i="47"/>
  <c r="EF44" i="47"/>
  <c r="EG44" i="47"/>
  <c r="EH44" i="47"/>
  <c r="EI44" i="47"/>
  <c r="CO47" i="47"/>
  <c r="CP47" i="47"/>
  <c r="CQ47" i="47"/>
  <c r="CR47" i="47"/>
  <c r="CS47" i="47"/>
  <c r="CT47" i="47"/>
  <c r="CU47" i="47"/>
  <c r="CV47" i="47"/>
  <c r="CW47" i="47"/>
  <c r="CX47" i="47"/>
  <c r="CY47" i="47"/>
  <c r="CZ47" i="47"/>
  <c r="DA47" i="47"/>
  <c r="DB47" i="47"/>
  <c r="DC47" i="47"/>
  <c r="DD47" i="47"/>
  <c r="DE47" i="47"/>
  <c r="DF47" i="47"/>
  <c r="DG47" i="47"/>
  <c r="DH47" i="47"/>
  <c r="DI47" i="47"/>
  <c r="DJ47" i="47"/>
  <c r="DK47" i="47"/>
  <c r="DL47" i="47"/>
  <c r="DM47" i="47"/>
  <c r="DN47" i="47"/>
  <c r="DO47" i="47"/>
  <c r="DP47" i="47"/>
  <c r="DQ47" i="47"/>
  <c r="DR47" i="47"/>
  <c r="DS47" i="47"/>
  <c r="DT47" i="47"/>
  <c r="DU47" i="47"/>
  <c r="DV47" i="47"/>
  <c r="DW47" i="47"/>
  <c r="DX47" i="47"/>
  <c r="DY47" i="47"/>
  <c r="DZ47" i="47"/>
  <c r="EA47" i="47"/>
  <c r="EB47" i="47"/>
  <c r="EC47" i="47"/>
  <c r="ED47" i="47"/>
  <c r="EE47" i="47"/>
  <c r="EF47" i="47"/>
  <c r="EG47" i="47"/>
  <c r="EH47" i="47"/>
  <c r="EI47" i="47"/>
  <c r="CO48" i="47"/>
  <c r="CP48" i="47"/>
  <c r="CQ48" i="47"/>
  <c r="CR48" i="47"/>
  <c r="CS48" i="47"/>
  <c r="CT48" i="47"/>
  <c r="CU48" i="47"/>
  <c r="CV48" i="47"/>
  <c r="CW48" i="47"/>
  <c r="CX48" i="47"/>
  <c r="CY48" i="47"/>
  <c r="CZ48" i="47"/>
  <c r="DA48" i="47"/>
  <c r="DB48" i="47"/>
  <c r="DC48" i="47"/>
  <c r="DD48" i="47"/>
  <c r="DE48" i="47"/>
  <c r="DF48" i="47"/>
  <c r="DG48" i="47"/>
  <c r="DH48" i="47"/>
  <c r="DI48" i="47"/>
  <c r="DJ48" i="47"/>
  <c r="DK48" i="47"/>
  <c r="DL48" i="47"/>
  <c r="DM48" i="47"/>
  <c r="DN48" i="47"/>
  <c r="DO48" i="47"/>
  <c r="DP48" i="47"/>
  <c r="DQ48" i="47"/>
  <c r="DR48" i="47"/>
  <c r="DS48" i="47"/>
  <c r="DT48" i="47"/>
  <c r="DU48" i="47"/>
  <c r="DV48" i="47"/>
  <c r="DW48" i="47"/>
  <c r="DX48" i="47"/>
  <c r="DY48" i="47"/>
  <c r="DZ48" i="47"/>
  <c r="EA48" i="47"/>
  <c r="EB48" i="47"/>
  <c r="EC48" i="47"/>
  <c r="ED48" i="47"/>
  <c r="EE48" i="47"/>
  <c r="EF48" i="47"/>
  <c r="EG48" i="47"/>
  <c r="EH48" i="47"/>
  <c r="EI48" i="47"/>
  <c r="CO50" i="47"/>
  <c r="CP50" i="47"/>
  <c r="CQ50" i="47"/>
  <c r="CR50" i="47"/>
  <c r="CS50" i="47"/>
  <c r="CT50" i="47"/>
  <c r="CU50" i="47"/>
  <c r="CV50" i="47"/>
  <c r="CW50" i="47"/>
  <c r="CX50" i="47"/>
  <c r="CY50" i="47"/>
  <c r="CZ50" i="47"/>
  <c r="DA50" i="47"/>
  <c r="DB50" i="47"/>
  <c r="DC50" i="47"/>
  <c r="DD50" i="47"/>
  <c r="DE50" i="47"/>
  <c r="DF50" i="47"/>
  <c r="DG50" i="47"/>
  <c r="DH50" i="47"/>
  <c r="DI50" i="47"/>
  <c r="DJ50" i="47"/>
  <c r="DK50" i="47"/>
  <c r="DL50" i="47"/>
  <c r="DM50" i="47"/>
  <c r="DN50" i="47"/>
  <c r="DO50" i="47"/>
  <c r="DP50" i="47"/>
  <c r="DQ50" i="47"/>
  <c r="DR50" i="47"/>
  <c r="DS50" i="47"/>
  <c r="DT50" i="47"/>
  <c r="DU50" i="47"/>
  <c r="DV50" i="47"/>
  <c r="DW50" i="47"/>
  <c r="DX50" i="47"/>
  <c r="DY50" i="47"/>
  <c r="DZ50" i="47"/>
  <c r="EA50" i="47"/>
  <c r="EB50" i="47"/>
  <c r="EC50" i="47"/>
  <c r="ED50" i="47"/>
  <c r="EE50" i="47"/>
  <c r="EF50" i="47"/>
  <c r="EG50" i="47"/>
  <c r="EH50" i="47"/>
  <c r="EI50" i="47"/>
  <c r="CO51" i="47"/>
  <c r="CP51" i="47"/>
  <c r="CQ51" i="47"/>
  <c r="CR51" i="47"/>
  <c r="CS51" i="47"/>
  <c r="CT51" i="47"/>
  <c r="CU51" i="47"/>
  <c r="CV51" i="47"/>
  <c r="CW51" i="47"/>
  <c r="CX51" i="47"/>
  <c r="CY51" i="47"/>
  <c r="CZ51" i="47"/>
  <c r="DA51" i="47"/>
  <c r="DB51" i="47"/>
  <c r="DC51" i="47"/>
  <c r="DD51" i="47"/>
  <c r="DE51" i="47"/>
  <c r="DF51" i="47"/>
  <c r="DG51" i="47"/>
  <c r="DH51" i="47"/>
  <c r="DI51" i="47"/>
  <c r="DJ51" i="47"/>
  <c r="DK51" i="47"/>
  <c r="DL51" i="47"/>
  <c r="DM51" i="47"/>
  <c r="DN51" i="47"/>
  <c r="DO51" i="47"/>
  <c r="DP51" i="47"/>
  <c r="DQ51" i="47"/>
  <c r="DR51" i="47"/>
  <c r="DS51" i="47"/>
  <c r="DT51" i="47"/>
  <c r="DU51" i="47"/>
  <c r="DV51" i="47"/>
  <c r="DW51" i="47"/>
  <c r="DX51" i="47"/>
  <c r="DY51" i="47"/>
  <c r="DZ51" i="47"/>
  <c r="EA51" i="47"/>
  <c r="EB51" i="47"/>
  <c r="EC51" i="47"/>
  <c r="ED51" i="47"/>
  <c r="EE51" i="47"/>
  <c r="EF51" i="47"/>
  <c r="EG51" i="47"/>
  <c r="EH51" i="47"/>
  <c r="EI51" i="47"/>
  <c r="CN5" i="47"/>
  <c r="CN6" i="47"/>
  <c r="CN8" i="47"/>
  <c r="CN9" i="47"/>
  <c r="CN12" i="47"/>
  <c r="CN13" i="47"/>
  <c r="CN15" i="47"/>
  <c r="CN16" i="47"/>
  <c r="CN19" i="47"/>
  <c r="CN20" i="47"/>
  <c r="CN22" i="47"/>
  <c r="CN23" i="47"/>
  <c r="CN26" i="47"/>
  <c r="CN27" i="47"/>
  <c r="CN29" i="47"/>
  <c r="CN30" i="47"/>
  <c r="CN33" i="47"/>
  <c r="CN34" i="47"/>
  <c r="CN36" i="47"/>
  <c r="CN37" i="47"/>
  <c r="CN40" i="47"/>
  <c r="CN41" i="47"/>
  <c r="CN43" i="47"/>
  <c r="CN44" i="47"/>
  <c r="CN47" i="47"/>
  <c r="CN48" i="47"/>
  <c r="CN50" i="47"/>
  <c r="CN51" i="47"/>
  <c r="F47" i="47"/>
  <c r="G47" i="47"/>
  <c r="H47" i="47"/>
  <c r="I47" i="47"/>
  <c r="J47" i="47"/>
  <c r="K47" i="47"/>
  <c r="L47" i="47"/>
  <c r="M47" i="47"/>
  <c r="N47" i="47"/>
  <c r="O47" i="47"/>
  <c r="P47" i="47"/>
  <c r="Q47" i="47"/>
  <c r="R47" i="47"/>
  <c r="S47" i="47"/>
  <c r="T47" i="47"/>
  <c r="U47" i="47"/>
  <c r="V47" i="47"/>
  <c r="W47" i="47"/>
  <c r="X47" i="47"/>
  <c r="Y47" i="47"/>
  <c r="Z47" i="47"/>
  <c r="AA47" i="47"/>
  <c r="AB47" i="47"/>
  <c r="AC47" i="47"/>
  <c r="AD47" i="47"/>
  <c r="AE47" i="47"/>
  <c r="AF47" i="47"/>
  <c r="AG47" i="47"/>
  <c r="AH47" i="47"/>
  <c r="AI47" i="47"/>
  <c r="AJ47" i="47"/>
  <c r="AK47" i="47"/>
  <c r="AL47" i="47"/>
  <c r="AM47" i="47"/>
  <c r="AN47" i="47"/>
  <c r="AO47" i="47"/>
  <c r="AP47" i="47"/>
  <c r="AQ47" i="47"/>
  <c r="AR47" i="47"/>
  <c r="AS47" i="47"/>
  <c r="AT47" i="47"/>
  <c r="AU47" i="47"/>
  <c r="AV47" i="47"/>
  <c r="AW47" i="47"/>
  <c r="AX47" i="47"/>
  <c r="AY47" i="47"/>
  <c r="AZ47" i="47"/>
  <c r="BA47" i="47"/>
  <c r="BB47" i="47"/>
  <c r="BC47" i="47"/>
  <c r="BD47" i="47"/>
  <c r="BE47" i="47"/>
  <c r="BF47" i="47"/>
  <c r="BG47" i="47"/>
  <c r="BH47" i="47"/>
  <c r="BI47" i="47"/>
  <c r="BJ47" i="47"/>
  <c r="BK47" i="47"/>
  <c r="BL47" i="47"/>
  <c r="BM47" i="47"/>
  <c r="BN47" i="47"/>
  <c r="BO47" i="47"/>
  <c r="BP47" i="47"/>
  <c r="BQ47" i="47"/>
  <c r="BR47" i="47"/>
  <c r="BS47" i="47"/>
  <c r="BT47" i="47"/>
  <c r="BU47" i="47"/>
  <c r="BV47" i="47"/>
  <c r="BW47" i="47"/>
  <c r="BX47" i="47"/>
  <c r="BY47" i="47"/>
  <c r="BZ47" i="47"/>
  <c r="CA47" i="47"/>
  <c r="CB47" i="47"/>
  <c r="CC47" i="47"/>
  <c r="CD47" i="47"/>
  <c r="CE47" i="47"/>
  <c r="CF47" i="47"/>
  <c r="CG47" i="47"/>
  <c r="CH47" i="47"/>
  <c r="CI47" i="47"/>
  <c r="CJ47" i="47"/>
  <c r="CK47" i="47"/>
  <c r="CL47" i="47"/>
  <c r="CM47" i="47"/>
  <c r="F48" i="47"/>
  <c r="G48" i="47"/>
  <c r="H48" i="47"/>
  <c r="I48" i="47"/>
  <c r="J48" i="47"/>
  <c r="K48" i="47"/>
  <c r="L48" i="47"/>
  <c r="M48" i="47"/>
  <c r="N48" i="47"/>
  <c r="O48" i="47"/>
  <c r="P48" i="47"/>
  <c r="Q48" i="47"/>
  <c r="R48" i="47"/>
  <c r="S48" i="47"/>
  <c r="T48" i="47"/>
  <c r="U48" i="47"/>
  <c r="V48" i="47"/>
  <c r="W48" i="47"/>
  <c r="X48" i="47"/>
  <c r="Y48" i="47"/>
  <c r="Z48" i="47"/>
  <c r="AA48" i="47"/>
  <c r="AB48" i="47"/>
  <c r="AC48" i="47"/>
  <c r="AD48" i="47"/>
  <c r="AE48" i="47"/>
  <c r="AF48" i="47"/>
  <c r="AG48" i="47"/>
  <c r="AH48" i="47"/>
  <c r="AI48" i="47"/>
  <c r="AJ48" i="47"/>
  <c r="AK48" i="47"/>
  <c r="AL48" i="47"/>
  <c r="AM48" i="47"/>
  <c r="AN48" i="47"/>
  <c r="AO48" i="47"/>
  <c r="AP48" i="47"/>
  <c r="AQ48" i="47"/>
  <c r="AR48" i="47"/>
  <c r="AS48" i="47"/>
  <c r="AT48" i="47"/>
  <c r="AU48" i="47"/>
  <c r="AV48" i="47"/>
  <c r="AW48" i="47"/>
  <c r="AX48" i="47"/>
  <c r="AY48" i="47"/>
  <c r="AZ48" i="47"/>
  <c r="BA48" i="47"/>
  <c r="BB48" i="47"/>
  <c r="BC48" i="47"/>
  <c r="BD48" i="47"/>
  <c r="BE48" i="47"/>
  <c r="BF48" i="47"/>
  <c r="BG48" i="47"/>
  <c r="BH48" i="47"/>
  <c r="BI48" i="47"/>
  <c r="BJ48" i="47"/>
  <c r="BK48" i="47"/>
  <c r="BL48" i="47"/>
  <c r="BM48" i="47"/>
  <c r="BN48" i="47"/>
  <c r="BO48" i="47"/>
  <c r="BP48" i="47"/>
  <c r="BQ48" i="47"/>
  <c r="BR48" i="47"/>
  <c r="BS48" i="47"/>
  <c r="BT48" i="47"/>
  <c r="BU48" i="47"/>
  <c r="BV48" i="47"/>
  <c r="BW48" i="47"/>
  <c r="BX48" i="47"/>
  <c r="BY48" i="47"/>
  <c r="BZ48" i="47"/>
  <c r="CA48" i="47"/>
  <c r="CB48" i="47"/>
  <c r="CC48" i="47"/>
  <c r="CD48" i="47"/>
  <c r="CE48" i="47"/>
  <c r="CF48" i="47"/>
  <c r="CG48" i="47"/>
  <c r="CH48" i="47"/>
  <c r="CI48" i="47"/>
  <c r="CJ48" i="47"/>
  <c r="CK48" i="47"/>
  <c r="CL48" i="47"/>
  <c r="CM48" i="47"/>
  <c r="F40" i="47"/>
  <c r="G40" i="47"/>
  <c r="H40" i="47"/>
  <c r="I40" i="47"/>
  <c r="J40" i="47"/>
  <c r="K40" i="47"/>
  <c r="L40" i="47"/>
  <c r="M40" i="47"/>
  <c r="N40" i="47"/>
  <c r="O40" i="47"/>
  <c r="P40" i="47"/>
  <c r="Q40" i="47"/>
  <c r="R40" i="47"/>
  <c r="S40" i="47"/>
  <c r="T40" i="47"/>
  <c r="U40" i="47"/>
  <c r="V40" i="47"/>
  <c r="W40" i="47"/>
  <c r="X40" i="47"/>
  <c r="Y40" i="47"/>
  <c r="Z40" i="47"/>
  <c r="AA40" i="47"/>
  <c r="AB40" i="47"/>
  <c r="AC40" i="47"/>
  <c r="AD40" i="47"/>
  <c r="AE40" i="47"/>
  <c r="AF40" i="47"/>
  <c r="AG40" i="47"/>
  <c r="AH40" i="47"/>
  <c r="AI40" i="47"/>
  <c r="AJ40" i="47"/>
  <c r="AK40" i="47"/>
  <c r="AL40" i="47"/>
  <c r="AM40" i="47"/>
  <c r="AN40" i="47"/>
  <c r="AO40" i="47"/>
  <c r="AP40" i="47"/>
  <c r="AQ40" i="47"/>
  <c r="AR40" i="47"/>
  <c r="AS40" i="47"/>
  <c r="AT40" i="47"/>
  <c r="AU40" i="47"/>
  <c r="AV40" i="47"/>
  <c r="AW40" i="47"/>
  <c r="AX40" i="47"/>
  <c r="AY40" i="47"/>
  <c r="AZ40" i="47"/>
  <c r="BA40" i="47"/>
  <c r="BB40" i="47"/>
  <c r="BC40" i="47"/>
  <c r="BD40" i="47"/>
  <c r="BE40" i="47"/>
  <c r="BF40" i="47"/>
  <c r="BG40" i="47"/>
  <c r="BH40" i="47"/>
  <c r="BI40" i="47"/>
  <c r="BJ40" i="47"/>
  <c r="BK40" i="47"/>
  <c r="BL40" i="47"/>
  <c r="BM40" i="47"/>
  <c r="BN40" i="47"/>
  <c r="BO40" i="47"/>
  <c r="BP40" i="47"/>
  <c r="BQ40" i="47"/>
  <c r="BR40" i="47"/>
  <c r="BS40" i="47"/>
  <c r="BT40" i="47"/>
  <c r="BU40" i="47"/>
  <c r="BV40" i="47"/>
  <c r="BW40" i="47"/>
  <c r="BX40" i="47"/>
  <c r="BY40" i="47"/>
  <c r="BZ40" i="47"/>
  <c r="CA40" i="47"/>
  <c r="CB40" i="47"/>
  <c r="CC40" i="47"/>
  <c r="CD40" i="47"/>
  <c r="CE40" i="47"/>
  <c r="CF40" i="47"/>
  <c r="CG40" i="47"/>
  <c r="CH40" i="47"/>
  <c r="CI40" i="47"/>
  <c r="CJ40" i="47"/>
  <c r="CK40" i="47"/>
  <c r="CL40" i="47"/>
  <c r="CM40" i="47"/>
  <c r="F41" i="47"/>
  <c r="G41" i="47"/>
  <c r="H41" i="47"/>
  <c r="I41" i="47"/>
  <c r="J41" i="47"/>
  <c r="K41" i="47"/>
  <c r="L41" i="47"/>
  <c r="M41" i="47"/>
  <c r="N41" i="47"/>
  <c r="O41" i="47"/>
  <c r="P41" i="47"/>
  <c r="Q41" i="47"/>
  <c r="R41" i="47"/>
  <c r="S41" i="47"/>
  <c r="T41" i="47"/>
  <c r="U41" i="47"/>
  <c r="V41" i="47"/>
  <c r="W41" i="47"/>
  <c r="X41" i="47"/>
  <c r="Y41" i="47"/>
  <c r="Z41" i="47"/>
  <c r="AA41" i="47"/>
  <c r="AB41" i="47"/>
  <c r="AC41" i="47"/>
  <c r="AD41" i="47"/>
  <c r="AE41" i="47"/>
  <c r="AF41" i="47"/>
  <c r="AG41" i="47"/>
  <c r="AH41" i="47"/>
  <c r="AI41" i="47"/>
  <c r="AJ41" i="47"/>
  <c r="AK41" i="47"/>
  <c r="AL41" i="47"/>
  <c r="AM41" i="47"/>
  <c r="AN41" i="47"/>
  <c r="AO41" i="47"/>
  <c r="AP41" i="47"/>
  <c r="AQ41" i="47"/>
  <c r="AR41" i="47"/>
  <c r="AS41" i="47"/>
  <c r="AT41" i="47"/>
  <c r="AU41" i="47"/>
  <c r="AV41" i="47"/>
  <c r="AW41" i="47"/>
  <c r="AX41" i="47"/>
  <c r="AY41" i="47"/>
  <c r="AZ41" i="47"/>
  <c r="BA41" i="47"/>
  <c r="BB41" i="47"/>
  <c r="BC41" i="47"/>
  <c r="BD41" i="47"/>
  <c r="BE41" i="47"/>
  <c r="BF41" i="47"/>
  <c r="BG41" i="47"/>
  <c r="BH41" i="47"/>
  <c r="BI41" i="47"/>
  <c r="BJ41" i="47"/>
  <c r="BK41" i="47"/>
  <c r="BL41" i="47"/>
  <c r="BM41" i="47"/>
  <c r="BN41" i="47"/>
  <c r="BO41" i="47"/>
  <c r="BP41" i="47"/>
  <c r="BQ41" i="47"/>
  <c r="BR41" i="47"/>
  <c r="BS41" i="47"/>
  <c r="BT41" i="47"/>
  <c r="BU41" i="47"/>
  <c r="BV41" i="47"/>
  <c r="BW41" i="47"/>
  <c r="BX41" i="47"/>
  <c r="BY41" i="47"/>
  <c r="BZ41" i="47"/>
  <c r="CA41" i="47"/>
  <c r="CB41" i="47"/>
  <c r="CC41" i="47"/>
  <c r="CD41" i="47"/>
  <c r="CE41" i="47"/>
  <c r="CF41" i="47"/>
  <c r="CG41" i="47"/>
  <c r="CH41" i="47"/>
  <c r="CI41" i="47"/>
  <c r="CJ41" i="47"/>
  <c r="CK41" i="47"/>
  <c r="CL41" i="47"/>
  <c r="CM41" i="47"/>
  <c r="F36" i="47"/>
  <c r="G36" i="47"/>
  <c r="H36" i="47"/>
  <c r="I36" i="47"/>
  <c r="J36" i="47"/>
  <c r="K36" i="47"/>
  <c r="L36" i="47"/>
  <c r="M36" i="47"/>
  <c r="N36" i="47"/>
  <c r="O36" i="47"/>
  <c r="P36" i="47"/>
  <c r="Q36" i="47"/>
  <c r="R36" i="47"/>
  <c r="S36" i="47"/>
  <c r="T36" i="47"/>
  <c r="U36" i="47"/>
  <c r="V36" i="47"/>
  <c r="W36" i="47"/>
  <c r="X36" i="47"/>
  <c r="Y36" i="47"/>
  <c r="Z36" i="47"/>
  <c r="AA36" i="47"/>
  <c r="AB36" i="47"/>
  <c r="AC36" i="47"/>
  <c r="AD36" i="47"/>
  <c r="AE36" i="47"/>
  <c r="AF36" i="47"/>
  <c r="AG36" i="47"/>
  <c r="AH36" i="47"/>
  <c r="AI36" i="47"/>
  <c r="AJ36" i="47"/>
  <c r="AK36" i="47"/>
  <c r="AL36" i="47"/>
  <c r="AM36" i="47"/>
  <c r="AN36" i="47"/>
  <c r="AO36" i="47"/>
  <c r="AP36" i="47"/>
  <c r="AQ36" i="47"/>
  <c r="AR36" i="47"/>
  <c r="AS36" i="47"/>
  <c r="AT36" i="47"/>
  <c r="AU36" i="47"/>
  <c r="AV36" i="47"/>
  <c r="AW36" i="47"/>
  <c r="AX36" i="47"/>
  <c r="AY36" i="47"/>
  <c r="AZ36" i="47"/>
  <c r="BA36" i="47"/>
  <c r="BB36" i="47"/>
  <c r="BC36" i="47"/>
  <c r="BD36" i="47"/>
  <c r="BE36" i="47"/>
  <c r="BF36" i="47"/>
  <c r="BG36" i="47"/>
  <c r="BH36" i="47"/>
  <c r="BI36" i="47"/>
  <c r="BJ36" i="47"/>
  <c r="BK36" i="47"/>
  <c r="BL36" i="47"/>
  <c r="BM36" i="47"/>
  <c r="BN36" i="47"/>
  <c r="BO36" i="47"/>
  <c r="BP36" i="47"/>
  <c r="BQ36" i="47"/>
  <c r="BR36" i="47"/>
  <c r="BS36" i="47"/>
  <c r="BT36" i="47"/>
  <c r="BU36" i="47"/>
  <c r="BV36" i="47"/>
  <c r="BW36" i="47"/>
  <c r="BX36" i="47"/>
  <c r="BY36" i="47"/>
  <c r="BZ36" i="47"/>
  <c r="CA36" i="47"/>
  <c r="CB36" i="47"/>
  <c r="CC36" i="47"/>
  <c r="CD36" i="47"/>
  <c r="CE36" i="47"/>
  <c r="CF36" i="47"/>
  <c r="CG36" i="47"/>
  <c r="CH36" i="47"/>
  <c r="CI36" i="47"/>
  <c r="CJ36" i="47"/>
  <c r="CK36" i="47"/>
  <c r="CL36" i="47"/>
  <c r="CM36" i="47"/>
  <c r="F37" i="47"/>
  <c r="G37" i="47"/>
  <c r="H37" i="47"/>
  <c r="I37" i="47"/>
  <c r="J37" i="47"/>
  <c r="K37" i="47"/>
  <c r="L37" i="47"/>
  <c r="M37" i="47"/>
  <c r="N37" i="47"/>
  <c r="O37" i="47"/>
  <c r="P37" i="47"/>
  <c r="Q37" i="47"/>
  <c r="R37" i="47"/>
  <c r="S37" i="47"/>
  <c r="T37" i="47"/>
  <c r="U37" i="47"/>
  <c r="V37" i="47"/>
  <c r="W37" i="47"/>
  <c r="X37" i="47"/>
  <c r="Y37" i="47"/>
  <c r="Z37" i="47"/>
  <c r="AA37" i="47"/>
  <c r="AB37" i="47"/>
  <c r="AC37" i="47"/>
  <c r="AD37" i="47"/>
  <c r="AE37" i="47"/>
  <c r="AF37" i="47"/>
  <c r="AG37" i="47"/>
  <c r="AH37" i="47"/>
  <c r="AI37" i="47"/>
  <c r="AJ37" i="47"/>
  <c r="AK37" i="47"/>
  <c r="AL37" i="47"/>
  <c r="AM37" i="47"/>
  <c r="AN37" i="47"/>
  <c r="AO37" i="47"/>
  <c r="AP37" i="47"/>
  <c r="AQ37" i="47"/>
  <c r="AR37" i="47"/>
  <c r="AS37" i="47"/>
  <c r="AT37" i="47"/>
  <c r="AU37" i="47"/>
  <c r="AV37" i="47"/>
  <c r="AW37" i="47"/>
  <c r="AX37" i="47"/>
  <c r="AY37" i="47"/>
  <c r="AZ37" i="47"/>
  <c r="BA37" i="47"/>
  <c r="BB37" i="47"/>
  <c r="BC37" i="47"/>
  <c r="BD37" i="47"/>
  <c r="BE37" i="47"/>
  <c r="BF37" i="47"/>
  <c r="BG37" i="47"/>
  <c r="BH37" i="47"/>
  <c r="BI37" i="47"/>
  <c r="BJ37" i="47"/>
  <c r="BK37" i="47"/>
  <c r="BL37" i="47"/>
  <c r="BM37" i="47"/>
  <c r="BN37" i="47"/>
  <c r="BO37" i="47"/>
  <c r="BP37" i="47"/>
  <c r="BQ37" i="47"/>
  <c r="BR37" i="47"/>
  <c r="BS37" i="47"/>
  <c r="BT37" i="47"/>
  <c r="BU37" i="47"/>
  <c r="BV37" i="47"/>
  <c r="BW37" i="47"/>
  <c r="BX37" i="47"/>
  <c r="BY37" i="47"/>
  <c r="BZ37" i="47"/>
  <c r="CA37" i="47"/>
  <c r="CB37" i="47"/>
  <c r="CC37" i="47"/>
  <c r="CD37" i="47"/>
  <c r="CE37" i="47"/>
  <c r="CF37" i="47"/>
  <c r="CG37" i="47"/>
  <c r="CH37" i="47"/>
  <c r="CI37" i="47"/>
  <c r="CJ37" i="47"/>
  <c r="CK37" i="47"/>
  <c r="CL37" i="47"/>
  <c r="CM37" i="47"/>
  <c r="G33" i="47"/>
  <c r="I33" i="47"/>
  <c r="K33" i="47"/>
  <c r="M33" i="47"/>
  <c r="O33" i="47"/>
  <c r="Q33" i="47"/>
  <c r="S33" i="47"/>
  <c r="U33" i="47"/>
  <c r="W33" i="47"/>
  <c r="Y33" i="47"/>
  <c r="AA33" i="47"/>
  <c r="AC33" i="47"/>
  <c r="AE33" i="47"/>
  <c r="AG33" i="47"/>
  <c r="AI33" i="47"/>
  <c r="AK33" i="47"/>
  <c r="AM33" i="47"/>
  <c r="AO33" i="47"/>
  <c r="AQ33" i="47"/>
  <c r="AS33" i="47"/>
  <c r="AU33" i="47"/>
  <c r="AW33" i="47"/>
  <c r="AY33" i="47"/>
  <c r="BA33" i="47"/>
  <c r="BC33" i="47"/>
  <c r="BE33" i="47"/>
  <c r="BG33" i="47"/>
  <c r="BI33" i="47"/>
  <c r="BK33" i="47"/>
  <c r="BM33" i="47"/>
  <c r="BO33" i="47"/>
  <c r="BQ33" i="47"/>
  <c r="BS33" i="47"/>
  <c r="BU33" i="47"/>
  <c r="BW33" i="47"/>
  <c r="BY33" i="47"/>
  <c r="CA33" i="47"/>
  <c r="CC33" i="47"/>
  <c r="CE33" i="47"/>
  <c r="CG33" i="47"/>
  <c r="CI33" i="47"/>
  <c r="CK33" i="47"/>
  <c r="CM33" i="47"/>
  <c r="G34" i="47"/>
  <c r="I34" i="47"/>
  <c r="K34" i="47"/>
  <c r="M34" i="47"/>
  <c r="O34" i="47"/>
  <c r="Q34" i="47"/>
  <c r="S34" i="47"/>
  <c r="U34" i="47"/>
  <c r="W34" i="47"/>
  <c r="Y34" i="47"/>
  <c r="AA34" i="47"/>
  <c r="AC34" i="47"/>
  <c r="AE34" i="47"/>
  <c r="AG34" i="47"/>
  <c r="AI34" i="47"/>
  <c r="AK34" i="47"/>
  <c r="AM34" i="47"/>
  <c r="AO34" i="47"/>
  <c r="AQ34" i="47"/>
  <c r="AS34" i="47"/>
  <c r="AU34" i="47"/>
  <c r="AW34" i="47"/>
  <c r="AY34" i="47"/>
  <c r="BA34" i="47"/>
  <c r="BC34" i="47"/>
  <c r="BE34" i="47"/>
  <c r="BG34" i="47"/>
  <c r="BI34" i="47"/>
  <c r="BK34" i="47"/>
  <c r="BM34" i="47"/>
  <c r="BO34" i="47"/>
  <c r="BQ34" i="47"/>
  <c r="BS34" i="47"/>
  <c r="BU34" i="47"/>
  <c r="BW34" i="47"/>
  <c r="BY34" i="47"/>
  <c r="CA34" i="47"/>
  <c r="CC34" i="47"/>
  <c r="CE34" i="47"/>
  <c r="CG34" i="47"/>
  <c r="CI34" i="47"/>
  <c r="CK34" i="47"/>
  <c r="CM34" i="47"/>
  <c r="F29" i="47"/>
  <c r="G29" i="47"/>
  <c r="H29" i="47"/>
  <c r="I29" i="47"/>
  <c r="J29" i="47"/>
  <c r="K29" i="47"/>
  <c r="L29" i="47"/>
  <c r="M29" i="47"/>
  <c r="N29" i="47"/>
  <c r="O29" i="47"/>
  <c r="P29" i="47"/>
  <c r="Q29" i="47"/>
  <c r="R29" i="47"/>
  <c r="S29" i="47"/>
  <c r="T29" i="47"/>
  <c r="U29" i="47"/>
  <c r="V29" i="47"/>
  <c r="W29" i="47"/>
  <c r="X29" i="47"/>
  <c r="Y29" i="47"/>
  <c r="Z29" i="47"/>
  <c r="AA29" i="47"/>
  <c r="AB29" i="47"/>
  <c r="AC29" i="47"/>
  <c r="AD29" i="47"/>
  <c r="AE29" i="47"/>
  <c r="AF29" i="47"/>
  <c r="AG29" i="47"/>
  <c r="AH29" i="47"/>
  <c r="AI29" i="47"/>
  <c r="AJ29" i="47"/>
  <c r="AK29" i="47"/>
  <c r="AL29" i="47"/>
  <c r="AM29" i="47"/>
  <c r="AN29" i="47"/>
  <c r="AO29" i="47"/>
  <c r="AP29" i="47"/>
  <c r="AQ29" i="47"/>
  <c r="AR29" i="47"/>
  <c r="AS29" i="47"/>
  <c r="AT29" i="47"/>
  <c r="AU29" i="47"/>
  <c r="AV29" i="47"/>
  <c r="AW29" i="47"/>
  <c r="AX29" i="47"/>
  <c r="AY29" i="47"/>
  <c r="AZ29" i="47"/>
  <c r="BA29" i="47"/>
  <c r="BB29" i="47"/>
  <c r="BC29" i="47"/>
  <c r="BD29" i="47"/>
  <c r="BE29" i="47"/>
  <c r="BF29" i="47"/>
  <c r="BG29" i="47"/>
  <c r="BH29" i="47"/>
  <c r="BI29" i="47"/>
  <c r="BJ29" i="47"/>
  <c r="BK29" i="47"/>
  <c r="BL29" i="47"/>
  <c r="BM29" i="47"/>
  <c r="BN29" i="47"/>
  <c r="BO29" i="47"/>
  <c r="BP29" i="47"/>
  <c r="BQ29" i="47"/>
  <c r="BR29" i="47"/>
  <c r="BS29" i="47"/>
  <c r="BT29" i="47"/>
  <c r="BU29" i="47"/>
  <c r="BV29" i="47"/>
  <c r="BW29" i="47"/>
  <c r="BX29" i="47"/>
  <c r="BY29" i="47"/>
  <c r="BZ29" i="47"/>
  <c r="CA29" i="47"/>
  <c r="CB29" i="47"/>
  <c r="CC29" i="47"/>
  <c r="CD29" i="47"/>
  <c r="CE29" i="47"/>
  <c r="CF29" i="47"/>
  <c r="CG29" i="47"/>
  <c r="CH29" i="47"/>
  <c r="CI29" i="47"/>
  <c r="CJ29" i="47"/>
  <c r="CK29" i="47"/>
  <c r="CL29" i="47"/>
  <c r="CM29" i="47"/>
  <c r="F30" i="47"/>
  <c r="G30" i="47"/>
  <c r="H30" i="47"/>
  <c r="I30" i="47"/>
  <c r="J30" i="47"/>
  <c r="K30" i="47"/>
  <c r="L30" i="47"/>
  <c r="M30" i="47"/>
  <c r="N30" i="47"/>
  <c r="O30" i="47"/>
  <c r="P30" i="47"/>
  <c r="Q30" i="47"/>
  <c r="R30" i="47"/>
  <c r="S30" i="47"/>
  <c r="T30" i="47"/>
  <c r="U30" i="47"/>
  <c r="V30" i="47"/>
  <c r="W30" i="47"/>
  <c r="X30" i="47"/>
  <c r="Y30" i="47"/>
  <c r="Z30" i="47"/>
  <c r="AA30" i="47"/>
  <c r="AB30" i="47"/>
  <c r="AC30" i="47"/>
  <c r="AD30" i="47"/>
  <c r="AE30" i="47"/>
  <c r="AF30" i="47"/>
  <c r="AG30" i="47"/>
  <c r="AH30" i="47"/>
  <c r="AI30" i="47"/>
  <c r="AJ30" i="47"/>
  <c r="AK30" i="47"/>
  <c r="AL30" i="47"/>
  <c r="AM30" i="47"/>
  <c r="AN30" i="47"/>
  <c r="AO30" i="47"/>
  <c r="AP30" i="47"/>
  <c r="AQ30" i="47"/>
  <c r="AR30" i="47"/>
  <c r="AS30" i="47"/>
  <c r="AT30" i="47"/>
  <c r="AU30" i="47"/>
  <c r="AV30" i="47"/>
  <c r="AW30" i="47"/>
  <c r="AX30" i="47"/>
  <c r="AY30" i="47"/>
  <c r="AZ30" i="47"/>
  <c r="BA30" i="47"/>
  <c r="BB30" i="47"/>
  <c r="BC30" i="47"/>
  <c r="BD30" i="47"/>
  <c r="BE30" i="47"/>
  <c r="BF30" i="47"/>
  <c r="BG30" i="47"/>
  <c r="BH30" i="47"/>
  <c r="BI30" i="47"/>
  <c r="BJ30" i="47"/>
  <c r="BK30" i="47"/>
  <c r="BL30" i="47"/>
  <c r="BM30" i="47"/>
  <c r="BN30" i="47"/>
  <c r="BO30" i="47"/>
  <c r="BP30" i="47"/>
  <c r="BQ30" i="47"/>
  <c r="BR30" i="47"/>
  <c r="BS30" i="47"/>
  <c r="BT30" i="47"/>
  <c r="BU30" i="47"/>
  <c r="BV30" i="47"/>
  <c r="BW30" i="47"/>
  <c r="BX30" i="47"/>
  <c r="BY30" i="47"/>
  <c r="BZ30" i="47"/>
  <c r="CA30" i="47"/>
  <c r="CB30" i="47"/>
  <c r="CC30" i="47"/>
  <c r="CD30" i="47"/>
  <c r="CE30" i="47"/>
  <c r="CF30" i="47"/>
  <c r="CG30" i="47"/>
  <c r="CH30" i="47"/>
  <c r="CI30" i="47"/>
  <c r="CJ30" i="47"/>
  <c r="CK30" i="47"/>
  <c r="CL30" i="47"/>
  <c r="CM30" i="47"/>
  <c r="F26" i="47"/>
  <c r="G26" i="47"/>
  <c r="H26" i="47"/>
  <c r="I26" i="47"/>
  <c r="J26" i="47"/>
  <c r="K26" i="47"/>
  <c r="L26" i="47"/>
  <c r="M26" i="47"/>
  <c r="N26" i="47"/>
  <c r="O26" i="47"/>
  <c r="P26" i="47"/>
  <c r="Q26" i="47"/>
  <c r="R26" i="47"/>
  <c r="S26" i="47"/>
  <c r="T26" i="47"/>
  <c r="U26" i="47"/>
  <c r="V26" i="47"/>
  <c r="W26" i="47"/>
  <c r="X26" i="47"/>
  <c r="Y26" i="47"/>
  <c r="Z26" i="47"/>
  <c r="AA26" i="47"/>
  <c r="AB26" i="47"/>
  <c r="AC26" i="47"/>
  <c r="AD26" i="47"/>
  <c r="AE26" i="47"/>
  <c r="AF26" i="47"/>
  <c r="AG26" i="47"/>
  <c r="AH26" i="47"/>
  <c r="AI26" i="47"/>
  <c r="AJ26" i="47"/>
  <c r="AK26" i="47"/>
  <c r="AL26" i="47"/>
  <c r="AM26" i="47"/>
  <c r="AN26" i="47"/>
  <c r="AO26" i="47"/>
  <c r="AP26" i="47"/>
  <c r="AQ26" i="47"/>
  <c r="AR26" i="47"/>
  <c r="AS26" i="47"/>
  <c r="AT26" i="47"/>
  <c r="AU26" i="47"/>
  <c r="AV26" i="47"/>
  <c r="AW26" i="47"/>
  <c r="AX26" i="47"/>
  <c r="AY26" i="47"/>
  <c r="AZ26" i="47"/>
  <c r="BA26" i="47"/>
  <c r="BB26" i="47"/>
  <c r="BC26" i="47"/>
  <c r="BD26" i="47"/>
  <c r="BE26" i="47"/>
  <c r="BF26" i="47"/>
  <c r="BG26" i="47"/>
  <c r="BH26" i="47"/>
  <c r="BI26" i="47"/>
  <c r="BJ26" i="47"/>
  <c r="BK26" i="47"/>
  <c r="BL26" i="47"/>
  <c r="BM26" i="47"/>
  <c r="BN26" i="47"/>
  <c r="BO26" i="47"/>
  <c r="BP26" i="47"/>
  <c r="BQ26" i="47"/>
  <c r="BR26" i="47"/>
  <c r="BS26" i="47"/>
  <c r="BT26" i="47"/>
  <c r="BU26" i="47"/>
  <c r="BV26" i="47"/>
  <c r="BW26" i="47"/>
  <c r="BX26" i="47"/>
  <c r="BY26" i="47"/>
  <c r="BZ26" i="47"/>
  <c r="CA26" i="47"/>
  <c r="CB26" i="47"/>
  <c r="CC26" i="47"/>
  <c r="CD26" i="47"/>
  <c r="CE26" i="47"/>
  <c r="CF26" i="47"/>
  <c r="CG26" i="47"/>
  <c r="CH26" i="47"/>
  <c r="CI26" i="47"/>
  <c r="CJ26" i="47"/>
  <c r="CK26" i="47"/>
  <c r="CL26" i="47"/>
  <c r="CM26" i="47"/>
  <c r="F27" i="47"/>
  <c r="G27" i="47"/>
  <c r="H27" i="47"/>
  <c r="I27" i="47"/>
  <c r="J27" i="47"/>
  <c r="K27" i="47"/>
  <c r="L27" i="47"/>
  <c r="M27" i="47"/>
  <c r="N27" i="47"/>
  <c r="O27" i="47"/>
  <c r="P27" i="47"/>
  <c r="Q27" i="47"/>
  <c r="R27" i="47"/>
  <c r="S27" i="47"/>
  <c r="T27" i="47"/>
  <c r="U27" i="47"/>
  <c r="V27" i="47"/>
  <c r="W27" i="47"/>
  <c r="X27" i="47"/>
  <c r="Y27" i="47"/>
  <c r="Z27" i="47"/>
  <c r="AA27" i="47"/>
  <c r="AB27" i="47"/>
  <c r="AC27" i="47"/>
  <c r="AD27" i="47"/>
  <c r="AE27" i="47"/>
  <c r="AF27" i="47"/>
  <c r="AG27" i="47"/>
  <c r="AH27" i="47"/>
  <c r="AI27" i="47"/>
  <c r="AJ27" i="47"/>
  <c r="AK27" i="47"/>
  <c r="AL27" i="47"/>
  <c r="AM27" i="47"/>
  <c r="AN27" i="47"/>
  <c r="AO27" i="47"/>
  <c r="AP27" i="47"/>
  <c r="AQ27" i="47"/>
  <c r="AR27" i="47"/>
  <c r="AS27" i="47"/>
  <c r="AT27" i="47"/>
  <c r="AU27" i="47"/>
  <c r="AV27" i="47"/>
  <c r="AW27" i="47"/>
  <c r="AX27" i="47"/>
  <c r="AY27" i="47"/>
  <c r="AZ27" i="47"/>
  <c r="BA27" i="47"/>
  <c r="BB27" i="47"/>
  <c r="BC27" i="47"/>
  <c r="BD27" i="47"/>
  <c r="BE27" i="47"/>
  <c r="BF27" i="47"/>
  <c r="BG27" i="47"/>
  <c r="BH27" i="47"/>
  <c r="BI27" i="47"/>
  <c r="BJ27" i="47"/>
  <c r="BK27" i="47"/>
  <c r="BL27" i="47"/>
  <c r="BM27" i="47"/>
  <c r="BN27" i="47"/>
  <c r="BO27" i="47"/>
  <c r="BP27" i="47"/>
  <c r="BQ27" i="47"/>
  <c r="BR27" i="47"/>
  <c r="BS27" i="47"/>
  <c r="BT27" i="47"/>
  <c r="BU27" i="47"/>
  <c r="BV27" i="47"/>
  <c r="BW27" i="47"/>
  <c r="BX27" i="47"/>
  <c r="BY27" i="47"/>
  <c r="BZ27" i="47"/>
  <c r="CA27" i="47"/>
  <c r="CB27" i="47"/>
  <c r="CC27" i="47"/>
  <c r="CD27" i="47"/>
  <c r="CE27" i="47"/>
  <c r="CF27" i="47"/>
  <c r="CG27" i="47"/>
  <c r="CH27" i="47"/>
  <c r="CI27" i="47"/>
  <c r="CJ27" i="47"/>
  <c r="CK27" i="47"/>
  <c r="CL27" i="47"/>
  <c r="CM27" i="47"/>
  <c r="G22" i="47"/>
  <c r="H22" i="47"/>
  <c r="I22" i="47"/>
  <c r="J22" i="47"/>
  <c r="K22" i="47"/>
  <c r="L22" i="47"/>
  <c r="M22" i="47"/>
  <c r="N22" i="47"/>
  <c r="O22" i="47"/>
  <c r="P22" i="47"/>
  <c r="Q22" i="47"/>
  <c r="R22" i="47"/>
  <c r="S22" i="47"/>
  <c r="T22" i="47"/>
  <c r="U22" i="47"/>
  <c r="V22" i="47"/>
  <c r="W22" i="47"/>
  <c r="X22" i="47"/>
  <c r="Y22" i="47"/>
  <c r="Z22" i="47"/>
  <c r="AA22" i="47"/>
  <c r="AB22" i="47"/>
  <c r="AC22" i="47"/>
  <c r="AD22" i="47"/>
  <c r="AE22" i="47"/>
  <c r="AF22" i="47"/>
  <c r="AG22" i="47"/>
  <c r="AH22" i="47"/>
  <c r="AI22" i="47"/>
  <c r="AJ22" i="47"/>
  <c r="AK22" i="47"/>
  <c r="AL22" i="47"/>
  <c r="AM22" i="47"/>
  <c r="AN22" i="47"/>
  <c r="AO22" i="47"/>
  <c r="AP22" i="47"/>
  <c r="AQ22" i="47"/>
  <c r="AR22" i="47"/>
  <c r="AS22" i="47"/>
  <c r="AT22" i="47"/>
  <c r="AU22" i="47"/>
  <c r="AV22" i="47"/>
  <c r="AW22" i="47"/>
  <c r="AX22" i="47"/>
  <c r="AY22" i="47"/>
  <c r="AZ22" i="47"/>
  <c r="BA22" i="47"/>
  <c r="BB22" i="47"/>
  <c r="BC22" i="47"/>
  <c r="BD22" i="47"/>
  <c r="BE22" i="47"/>
  <c r="BF22" i="47"/>
  <c r="BG22" i="47"/>
  <c r="BH22" i="47"/>
  <c r="BI22" i="47"/>
  <c r="BJ22" i="47"/>
  <c r="BK22" i="47"/>
  <c r="BL22" i="47"/>
  <c r="BM22" i="47"/>
  <c r="BN22" i="47"/>
  <c r="BO22" i="47"/>
  <c r="BP22" i="47"/>
  <c r="BQ22" i="47"/>
  <c r="BR22" i="47"/>
  <c r="BS22" i="47"/>
  <c r="BT22" i="47"/>
  <c r="BU22" i="47"/>
  <c r="BV22" i="47"/>
  <c r="BW22" i="47"/>
  <c r="BX22" i="47"/>
  <c r="BY22" i="47"/>
  <c r="BZ22" i="47"/>
  <c r="CA22" i="47"/>
  <c r="CB22" i="47"/>
  <c r="CC22" i="47"/>
  <c r="CD22" i="47"/>
  <c r="CE22" i="47"/>
  <c r="CF22" i="47"/>
  <c r="CG22" i="47"/>
  <c r="CH22" i="47"/>
  <c r="CI22" i="47"/>
  <c r="CJ22" i="47"/>
  <c r="CK22" i="47"/>
  <c r="CL22" i="47"/>
  <c r="CM22" i="47"/>
  <c r="G23" i="47"/>
  <c r="H23" i="47"/>
  <c r="I23" i="47"/>
  <c r="J23" i="47"/>
  <c r="K23" i="47"/>
  <c r="L23" i="47"/>
  <c r="M23" i="47"/>
  <c r="N23" i="47"/>
  <c r="O23" i="47"/>
  <c r="P23" i="47"/>
  <c r="Q23" i="47"/>
  <c r="R23" i="47"/>
  <c r="S23" i="47"/>
  <c r="T23" i="47"/>
  <c r="U23" i="47"/>
  <c r="V23" i="47"/>
  <c r="W23" i="47"/>
  <c r="X23" i="47"/>
  <c r="Y23" i="47"/>
  <c r="Z23" i="47"/>
  <c r="AA23" i="47"/>
  <c r="AB23" i="47"/>
  <c r="AC23" i="47"/>
  <c r="AD23" i="47"/>
  <c r="AE23" i="47"/>
  <c r="AF23" i="47"/>
  <c r="AG23" i="47"/>
  <c r="AH23" i="47"/>
  <c r="AI23" i="47"/>
  <c r="AJ23" i="47"/>
  <c r="AK23" i="47"/>
  <c r="AL23" i="47"/>
  <c r="AM23" i="47"/>
  <c r="AN23" i="47"/>
  <c r="AO23" i="47"/>
  <c r="AP23" i="47"/>
  <c r="AQ23" i="47"/>
  <c r="AR23" i="47"/>
  <c r="AS23" i="47"/>
  <c r="AT23" i="47"/>
  <c r="AU23" i="47"/>
  <c r="AV23" i="47"/>
  <c r="AW23" i="47"/>
  <c r="AX23" i="47"/>
  <c r="AY23" i="47"/>
  <c r="AZ23" i="47"/>
  <c r="BA23" i="47"/>
  <c r="BB23" i="47"/>
  <c r="BC23" i="47"/>
  <c r="BD23" i="47"/>
  <c r="BE23" i="47"/>
  <c r="BF23" i="47"/>
  <c r="BG23" i="47"/>
  <c r="BH23" i="47"/>
  <c r="BI23" i="47"/>
  <c r="BJ23" i="47"/>
  <c r="BK23" i="47"/>
  <c r="BL23" i="47"/>
  <c r="BM23" i="47"/>
  <c r="BN23" i="47"/>
  <c r="BO23" i="47"/>
  <c r="BP23" i="47"/>
  <c r="BQ23" i="47"/>
  <c r="BR23" i="47"/>
  <c r="BS23" i="47"/>
  <c r="BT23" i="47"/>
  <c r="BU23" i="47"/>
  <c r="BV23" i="47"/>
  <c r="BW23" i="47"/>
  <c r="BX23" i="47"/>
  <c r="BY23" i="47"/>
  <c r="BZ23" i="47"/>
  <c r="CA23" i="47"/>
  <c r="CB23" i="47"/>
  <c r="CC23" i="47"/>
  <c r="CD23" i="47"/>
  <c r="CE23" i="47"/>
  <c r="CF23" i="47"/>
  <c r="CG23" i="47"/>
  <c r="CH23" i="47"/>
  <c r="CI23" i="47"/>
  <c r="CJ23" i="47"/>
  <c r="CK23" i="47"/>
  <c r="CL23" i="47"/>
  <c r="CM23" i="47"/>
  <c r="F23" i="47"/>
  <c r="F22" i="47"/>
  <c r="F19" i="47"/>
  <c r="G19" i="47"/>
  <c r="H19" i="47"/>
  <c r="I19" i="47"/>
  <c r="J19" i="47"/>
  <c r="K19" i="47"/>
  <c r="L19" i="47"/>
  <c r="M19" i="47"/>
  <c r="N19" i="47"/>
  <c r="O19" i="47"/>
  <c r="P19" i="47"/>
  <c r="Q19" i="47"/>
  <c r="R19" i="47"/>
  <c r="S19" i="47"/>
  <c r="T19" i="47"/>
  <c r="U19" i="47"/>
  <c r="V19" i="47"/>
  <c r="W19" i="47"/>
  <c r="X19" i="47"/>
  <c r="Y19" i="47"/>
  <c r="Z19" i="47"/>
  <c r="AA19" i="47"/>
  <c r="AB19" i="47"/>
  <c r="AC19" i="47"/>
  <c r="AD19" i="47"/>
  <c r="AE19" i="47"/>
  <c r="AF19" i="47"/>
  <c r="AG19" i="47"/>
  <c r="AH19" i="47"/>
  <c r="AI19" i="47"/>
  <c r="AJ19" i="47"/>
  <c r="AK19" i="47"/>
  <c r="AL19" i="47"/>
  <c r="AM19" i="47"/>
  <c r="AN19" i="47"/>
  <c r="AO19" i="47"/>
  <c r="AP19" i="47"/>
  <c r="AQ19" i="47"/>
  <c r="AR19" i="47"/>
  <c r="AS19" i="47"/>
  <c r="AT19" i="47"/>
  <c r="AU19" i="47"/>
  <c r="AV19" i="47"/>
  <c r="AW19" i="47"/>
  <c r="AX19" i="47"/>
  <c r="AY19" i="47"/>
  <c r="AZ19" i="47"/>
  <c r="BA19" i="47"/>
  <c r="BB19" i="47"/>
  <c r="BC19" i="47"/>
  <c r="BD19" i="47"/>
  <c r="BE19" i="47"/>
  <c r="BF19" i="47"/>
  <c r="BG19" i="47"/>
  <c r="BH19" i="47"/>
  <c r="BI19" i="47"/>
  <c r="BJ19" i="47"/>
  <c r="BK19" i="47"/>
  <c r="BL19" i="47"/>
  <c r="BM19" i="47"/>
  <c r="BN19" i="47"/>
  <c r="BO19" i="47"/>
  <c r="BP19" i="47"/>
  <c r="BQ19" i="47"/>
  <c r="BR19" i="47"/>
  <c r="BS19" i="47"/>
  <c r="BT19" i="47"/>
  <c r="BU19" i="47"/>
  <c r="BV19" i="47"/>
  <c r="BW19" i="47"/>
  <c r="BX19" i="47"/>
  <c r="BY19" i="47"/>
  <c r="BZ19" i="47"/>
  <c r="CA19" i="47"/>
  <c r="CB19" i="47"/>
  <c r="CC19" i="47"/>
  <c r="CD19" i="47"/>
  <c r="CE19" i="47"/>
  <c r="CF19" i="47"/>
  <c r="CG19" i="47"/>
  <c r="CH19" i="47"/>
  <c r="CI19" i="47"/>
  <c r="CJ19" i="47"/>
  <c r="CK19" i="47"/>
  <c r="CL19" i="47"/>
  <c r="CM19" i="47"/>
  <c r="F20" i="47"/>
  <c r="G20" i="47"/>
  <c r="H20" i="47"/>
  <c r="I20" i="47"/>
  <c r="J20" i="47"/>
  <c r="K20" i="47"/>
  <c r="L20" i="47"/>
  <c r="M20" i="47"/>
  <c r="N20" i="47"/>
  <c r="O20" i="47"/>
  <c r="P20" i="47"/>
  <c r="Q20" i="47"/>
  <c r="R20" i="47"/>
  <c r="S20" i="47"/>
  <c r="T20" i="47"/>
  <c r="U20" i="47"/>
  <c r="V20" i="47"/>
  <c r="W20" i="47"/>
  <c r="X20" i="47"/>
  <c r="Y20" i="47"/>
  <c r="Z20" i="47"/>
  <c r="AA20" i="47"/>
  <c r="AB20" i="47"/>
  <c r="AC20" i="47"/>
  <c r="AD20" i="47"/>
  <c r="AE20" i="47"/>
  <c r="AF20" i="47"/>
  <c r="AG20" i="47"/>
  <c r="AH20" i="47"/>
  <c r="AI20" i="47"/>
  <c r="AJ20" i="47"/>
  <c r="AK20" i="47"/>
  <c r="AL20" i="47"/>
  <c r="AM20" i="47"/>
  <c r="AN20" i="47"/>
  <c r="AO20" i="47"/>
  <c r="AP20" i="47"/>
  <c r="AQ20" i="47"/>
  <c r="AR20" i="47"/>
  <c r="AS20" i="47"/>
  <c r="AT20" i="47"/>
  <c r="AU20" i="47"/>
  <c r="AV20" i="47"/>
  <c r="AW20" i="47"/>
  <c r="AX20" i="47"/>
  <c r="AY20" i="47"/>
  <c r="AZ20" i="47"/>
  <c r="BA20" i="47"/>
  <c r="BB20" i="47"/>
  <c r="BC20" i="47"/>
  <c r="BD20" i="47"/>
  <c r="BE20" i="47"/>
  <c r="BF20" i="47"/>
  <c r="BG20" i="47"/>
  <c r="BH20" i="47"/>
  <c r="BI20" i="47"/>
  <c r="BJ20" i="47"/>
  <c r="BK20" i="47"/>
  <c r="BL20" i="47"/>
  <c r="BM20" i="47"/>
  <c r="BN20" i="47"/>
  <c r="BO20" i="47"/>
  <c r="BP20" i="47"/>
  <c r="BQ20" i="47"/>
  <c r="BR20" i="47"/>
  <c r="BS20" i="47"/>
  <c r="BT20" i="47"/>
  <c r="BU20" i="47"/>
  <c r="BV20" i="47"/>
  <c r="BW20" i="47"/>
  <c r="BX20" i="47"/>
  <c r="BY20" i="47"/>
  <c r="BZ20" i="47"/>
  <c r="CA20" i="47"/>
  <c r="CB20" i="47"/>
  <c r="CC20" i="47"/>
  <c r="CD20" i="47"/>
  <c r="CE20" i="47"/>
  <c r="CF20" i="47"/>
  <c r="CG20" i="47"/>
  <c r="CH20" i="47"/>
  <c r="CI20" i="47"/>
  <c r="CJ20" i="47"/>
  <c r="CK20" i="47"/>
  <c r="CL20" i="47"/>
  <c r="CM20" i="47"/>
  <c r="F15" i="47"/>
  <c r="G15" i="47"/>
  <c r="H15" i="47"/>
  <c r="I15" i="47"/>
  <c r="J15" i="47"/>
  <c r="K15" i="47"/>
  <c r="L15" i="47"/>
  <c r="M15" i="47"/>
  <c r="N15" i="47"/>
  <c r="O15" i="47"/>
  <c r="P15" i="47"/>
  <c r="Q15" i="47"/>
  <c r="R15" i="47"/>
  <c r="S15" i="47"/>
  <c r="T15" i="47"/>
  <c r="U15" i="47"/>
  <c r="V15" i="47"/>
  <c r="W15" i="47"/>
  <c r="X15" i="47"/>
  <c r="Y15" i="47"/>
  <c r="Z15" i="47"/>
  <c r="AA15" i="47"/>
  <c r="AB15" i="47"/>
  <c r="AC15" i="47"/>
  <c r="AD15" i="47"/>
  <c r="AE15" i="47"/>
  <c r="AF15" i="47"/>
  <c r="AG15" i="47"/>
  <c r="AH15" i="47"/>
  <c r="AI15" i="47"/>
  <c r="AJ15" i="47"/>
  <c r="AK15" i="47"/>
  <c r="AL15" i="47"/>
  <c r="AM15" i="47"/>
  <c r="AN15" i="47"/>
  <c r="AO15" i="47"/>
  <c r="AP15" i="47"/>
  <c r="AQ15" i="47"/>
  <c r="AR15" i="47"/>
  <c r="AS15" i="47"/>
  <c r="AT15" i="47"/>
  <c r="AU15" i="47"/>
  <c r="AV15" i="47"/>
  <c r="AW15" i="47"/>
  <c r="AX15" i="47"/>
  <c r="AY15" i="47"/>
  <c r="AZ15" i="47"/>
  <c r="BA15" i="47"/>
  <c r="BB15" i="47"/>
  <c r="BC15" i="47"/>
  <c r="BD15" i="47"/>
  <c r="BE15" i="47"/>
  <c r="BF15" i="47"/>
  <c r="BG15" i="47"/>
  <c r="BH15" i="47"/>
  <c r="BI15" i="47"/>
  <c r="BJ15" i="47"/>
  <c r="BK15" i="47"/>
  <c r="BL15" i="47"/>
  <c r="BM15" i="47"/>
  <c r="BN15" i="47"/>
  <c r="BO15" i="47"/>
  <c r="BP15" i="47"/>
  <c r="BQ15" i="47"/>
  <c r="BR15" i="47"/>
  <c r="BS15" i="47"/>
  <c r="BT15" i="47"/>
  <c r="BU15" i="47"/>
  <c r="BV15" i="47"/>
  <c r="BW15" i="47"/>
  <c r="BX15" i="47"/>
  <c r="BY15" i="47"/>
  <c r="BZ15" i="47"/>
  <c r="CA15" i="47"/>
  <c r="CB15" i="47"/>
  <c r="CC15" i="47"/>
  <c r="CD15" i="47"/>
  <c r="CE15" i="47"/>
  <c r="CF15" i="47"/>
  <c r="CG15" i="47"/>
  <c r="CH15" i="47"/>
  <c r="CI15" i="47"/>
  <c r="CJ15" i="47"/>
  <c r="CK15" i="47"/>
  <c r="CL15" i="47"/>
  <c r="CM15" i="47"/>
  <c r="F16" i="47"/>
  <c r="G16" i="47"/>
  <c r="H16" i="47"/>
  <c r="I16" i="47"/>
  <c r="J16" i="47"/>
  <c r="K16" i="47"/>
  <c r="L16" i="47"/>
  <c r="M16" i="47"/>
  <c r="N16" i="47"/>
  <c r="O16" i="47"/>
  <c r="P16" i="47"/>
  <c r="Q16" i="47"/>
  <c r="R16" i="47"/>
  <c r="S16" i="47"/>
  <c r="T16" i="47"/>
  <c r="U16" i="47"/>
  <c r="V16" i="47"/>
  <c r="W16" i="47"/>
  <c r="X16" i="47"/>
  <c r="Y16" i="47"/>
  <c r="Z16" i="47"/>
  <c r="AA16" i="47"/>
  <c r="AB16" i="47"/>
  <c r="AC16" i="47"/>
  <c r="AD16" i="47"/>
  <c r="AE16" i="47"/>
  <c r="AF16" i="47"/>
  <c r="AG16" i="47"/>
  <c r="AH16" i="47"/>
  <c r="AI16" i="47"/>
  <c r="AJ16" i="47"/>
  <c r="AK16" i="47"/>
  <c r="AL16" i="47"/>
  <c r="AM16" i="47"/>
  <c r="AN16" i="47"/>
  <c r="AO16" i="47"/>
  <c r="AP16" i="47"/>
  <c r="AQ16" i="47"/>
  <c r="AR16" i="47"/>
  <c r="AS16" i="47"/>
  <c r="AT16" i="47"/>
  <c r="AU16" i="47"/>
  <c r="AV16" i="47"/>
  <c r="AW16" i="47"/>
  <c r="AX16" i="47"/>
  <c r="AY16" i="47"/>
  <c r="AZ16" i="47"/>
  <c r="BA16" i="47"/>
  <c r="BB16" i="47"/>
  <c r="BC16" i="47"/>
  <c r="BD16" i="47"/>
  <c r="BE16" i="47"/>
  <c r="BF16" i="47"/>
  <c r="BG16" i="47"/>
  <c r="BH16" i="47"/>
  <c r="BI16" i="47"/>
  <c r="BJ16" i="47"/>
  <c r="BK16" i="47"/>
  <c r="BL16" i="47"/>
  <c r="BM16" i="47"/>
  <c r="BN16" i="47"/>
  <c r="BO16" i="47"/>
  <c r="BP16" i="47"/>
  <c r="BQ16" i="47"/>
  <c r="BR16" i="47"/>
  <c r="BS16" i="47"/>
  <c r="BT16" i="47"/>
  <c r="BU16" i="47"/>
  <c r="BV16" i="47"/>
  <c r="BW16" i="47"/>
  <c r="BX16" i="47"/>
  <c r="BY16" i="47"/>
  <c r="BZ16" i="47"/>
  <c r="CA16" i="47"/>
  <c r="CB16" i="47"/>
  <c r="CC16" i="47"/>
  <c r="CD16" i="47"/>
  <c r="CE16" i="47"/>
  <c r="CF16" i="47"/>
  <c r="CG16" i="47"/>
  <c r="CH16" i="47"/>
  <c r="CI16" i="47"/>
  <c r="CJ16" i="47"/>
  <c r="CK16" i="47"/>
  <c r="CL16" i="47"/>
  <c r="CM16" i="47"/>
  <c r="E37" i="47"/>
  <c r="E36" i="47"/>
  <c r="E30" i="47"/>
  <c r="E29" i="47"/>
  <c r="E48" i="47"/>
  <c r="E47" i="47"/>
  <c r="E41" i="47"/>
  <c r="E40" i="47"/>
  <c r="E27" i="47"/>
  <c r="E26" i="47"/>
  <c r="E20" i="47"/>
  <c r="E19" i="47"/>
  <c r="F43" i="47"/>
  <c r="G43" i="47"/>
  <c r="H43" i="47"/>
  <c r="I43" i="47"/>
  <c r="J43" i="47"/>
  <c r="K43" i="47"/>
  <c r="L43" i="47"/>
  <c r="M43" i="47"/>
  <c r="N43" i="47"/>
  <c r="O43" i="47"/>
  <c r="P43" i="47"/>
  <c r="Q43" i="47"/>
  <c r="R43" i="47"/>
  <c r="S43" i="47"/>
  <c r="T43" i="47"/>
  <c r="U43" i="47"/>
  <c r="V43" i="47"/>
  <c r="W43" i="47"/>
  <c r="X43" i="47"/>
  <c r="Y43" i="47"/>
  <c r="Z43" i="47"/>
  <c r="AA43" i="47"/>
  <c r="AB43" i="47"/>
  <c r="AC43" i="47"/>
  <c r="AD43" i="47"/>
  <c r="AE43" i="47"/>
  <c r="AF43" i="47"/>
  <c r="AG43" i="47"/>
  <c r="AH43" i="47"/>
  <c r="AI43" i="47"/>
  <c r="AJ43" i="47"/>
  <c r="AK43" i="47"/>
  <c r="AL43" i="47"/>
  <c r="AM43" i="47"/>
  <c r="AN43" i="47"/>
  <c r="AO43" i="47"/>
  <c r="AP43" i="47"/>
  <c r="AQ43" i="47"/>
  <c r="AR43" i="47"/>
  <c r="AS43" i="47"/>
  <c r="AT43" i="47"/>
  <c r="AU43" i="47"/>
  <c r="AV43" i="47"/>
  <c r="AW43" i="47"/>
  <c r="AX43" i="47"/>
  <c r="AY43" i="47"/>
  <c r="AZ43" i="47"/>
  <c r="BA43" i="47"/>
  <c r="BB43" i="47"/>
  <c r="BC43" i="47"/>
  <c r="BD43" i="47"/>
  <c r="BE43" i="47"/>
  <c r="BF43" i="47"/>
  <c r="BG43" i="47"/>
  <c r="BH43" i="47"/>
  <c r="BI43" i="47"/>
  <c r="BJ43" i="47"/>
  <c r="BK43" i="47"/>
  <c r="BL43" i="47"/>
  <c r="BM43" i="47"/>
  <c r="BN43" i="47"/>
  <c r="BO43" i="47"/>
  <c r="BP43" i="47"/>
  <c r="BQ43" i="47"/>
  <c r="BR43" i="47"/>
  <c r="BS43" i="47"/>
  <c r="BT43" i="47"/>
  <c r="BU43" i="47"/>
  <c r="BV43" i="47"/>
  <c r="BW43" i="47"/>
  <c r="BX43" i="47"/>
  <c r="BY43" i="47"/>
  <c r="BZ43" i="47"/>
  <c r="CA43" i="47"/>
  <c r="CB43" i="47"/>
  <c r="CC43" i="47"/>
  <c r="CD43" i="47"/>
  <c r="CE43" i="47"/>
  <c r="CF43" i="47"/>
  <c r="CG43" i="47"/>
  <c r="CH43" i="47"/>
  <c r="CI43" i="47"/>
  <c r="CJ43" i="47"/>
  <c r="CK43" i="47"/>
  <c r="CL43" i="47"/>
  <c r="CM43" i="47"/>
  <c r="F44" i="47"/>
  <c r="G44" i="47"/>
  <c r="H44" i="47"/>
  <c r="I44" i="47"/>
  <c r="J44" i="47"/>
  <c r="K44" i="47"/>
  <c r="L44" i="47"/>
  <c r="M44" i="47"/>
  <c r="N44" i="47"/>
  <c r="O44" i="47"/>
  <c r="P44" i="47"/>
  <c r="Q44" i="47"/>
  <c r="R44" i="47"/>
  <c r="S44" i="47"/>
  <c r="T44" i="47"/>
  <c r="U44" i="47"/>
  <c r="V44" i="47"/>
  <c r="W44" i="47"/>
  <c r="X44" i="47"/>
  <c r="Y44" i="47"/>
  <c r="Z44" i="47"/>
  <c r="AA44" i="47"/>
  <c r="AB44" i="47"/>
  <c r="AC44" i="47"/>
  <c r="AD44" i="47"/>
  <c r="AE44" i="47"/>
  <c r="AF44" i="47"/>
  <c r="AG44" i="47"/>
  <c r="AH44" i="47"/>
  <c r="AI44" i="47"/>
  <c r="AJ44" i="47"/>
  <c r="AK44" i="47"/>
  <c r="AL44" i="47"/>
  <c r="AM44" i="47"/>
  <c r="AN44" i="47"/>
  <c r="AO44" i="47"/>
  <c r="AP44" i="47"/>
  <c r="AQ44" i="47"/>
  <c r="AR44" i="47"/>
  <c r="AS44" i="47"/>
  <c r="AT44" i="47"/>
  <c r="AU44" i="47"/>
  <c r="AV44" i="47"/>
  <c r="AW44" i="47"/>
  <c r="AX44" i="47"/>
  <c r="AY44" i="47"/>
  <c r="AZ44" i="47"/>
  <c r="BA44" i="47"/>
  <c r="BB44" i="47"/>
  <c r="BC44" i="47"/>
  <c r="BD44" i="47"/>
  <c r="BE44" i="47"/>
  <c r="BF44" i="47"/>
  <c r="BG44" i="47"/>
  <c r="BH44" i="47"/>
  <c r="BI44" i="47"/>
  <c r="BJ44" i="47"/>
  <c r="BK44" i="47"/>
  <c r="BL44" i="47"/>
  <c r="BM44" i="47"/>
  <c r="BN44" i="47"/>
  <c r="BO44" i="47"/>
  <c r="BP44" i="47"/>
  <c r="BQ44" i="47"/>
  <c r="BR44" i="47"/>
  <c r="BS44" i="47"/>
  <c r="BT44" i="47"/>
  <c r="BU44" i="47"/>
  <c r="BV44" i="47"/>
  <c r="BW44" i="47"/>
  <c r="BX44" i="47"/>
  <c r="BY44" i="47"/>
  <c r="BZ44" i="47"/>
  <c r="CA44" i="47"/>
  <c r="CB44" i="47"/>
  <c r="CC44" i="47"/>
  <c r="CD44" i="47"/>
  <c r="CE44" i="47"/>
  <c r="CF44" i="47"/>
  <c r="CG44" i="47"/>
  <c r="CH44" i="47"/>
  <c r="CI44" i="47"/>
  <c r="CJ44" i="47"/>
  <c r="CK44" i="47"/>
  <c r="CL44" i="47"/>
  <c r="CM44" i="47"/>
  <c r="F50" i="47"/>
  <c r="G50" i="47"/>
  <c r="H50" i="47"/>
  <c r="I50" i="47"/>
  <c r="J50" i="47"/>
  <c r="K50" i="47"/>
  <c r="L50" i="47"/>
  <c r="M50" i="47"/>
  <c r="N50" i="47"/>
  <c r="O50" i="47"/>
  <c r="P50" i="47"/>
  <c r="Q50" i="47"/>
  <c r="R50" i="47"/>
  <c r="S50" i="47"/>
  <c r="T50" i="47"/>
  <c r="U50" i="47"/>
  <c r="V50" i="47"/>
  <c r="W50" i="47"/>
  <c r="X50" i="47"/>
  <c r="Y50" i="47"/>
  <c r="Z50" i="47"/>
  <c r="AA50" i="47"/>
  <c r="AB50" i="47"/>
  <c r="AC50" i="47"/>
  <c r="AD50" i="47"/>
  <c r="AE50" i="47"/>
  <c r="AF50" i="47"/>
  <c r="AG50" i="47"/>
  <c r="AH50" i="47"/>
  <c r="AI50" i="47"/>
  <c r="AJ50" i="47"/>
  <c r="AK50" i="47"/>
  <c r="AL50" i="47"/>
  <c r="AM50" i="47"/>
  <c r="AN50" i="47"/>
  <c r="AO50" i="47"/>
  <c r="AP50" i="47"/>
  <c r="AQ50" i="47"/>
  <c r="AR50" i="47"/>
  <c r="AS50" i="47"/>
  <c r="AT50" i="47"/>
  <c r="AU50" i="47"/>
  <c r="AV50" i="47"/>
  <c r="AW50" i="47"/>
  <c r="AX50" i="47"/>
  <c r="AY50" i="47"/>
  <c r="AZ50" i="47"/>
  <c r="BA50" i="47"/>
  <c r="BB50" i="47"/>
  <c r="BC50" i="47"/>
  <c r="BD50" i="47"/>
  <c r="BE50" i="47"/>
  <c r="BF50" i="47"/>
  <c r="BG50" i="47"/>
  <c r="BH50" i="47"/>
  <c r="BI50" i="47"/>
  <c r="BJ50" i="47"/>
  <c r="BK50" i="47"/>
  <c r="BL50" i="47"/>
  <c r="BM50" i="47"/>
  <c r="BN50" i="47"/>
  <c r="BO50" i="47"/>
  <c r="BP50" i="47"/>
  <c r="BQ50" i="47"/>
  <c r="BR50" i="47"/>
  <c r="BS50" i="47"/>
  <c r="BT50" i="47"/>
  <c r="BU50" i="47"/>
  <c r="BV50" i="47"/>
  <c r="BW50" i="47"/>
  <c r="BX50" i="47"/>
  <c r="BY50" i="47"/>
  <c r="BZ50" i="47"/>
  <c r="CA50" i="47"/>
  <c r="CB50" i="47"/>
  <c r="CC50" i="47"/>
  <c r="CD50" i="47"/>
  <c r="CE50" i="47"/>
  <c r="CF50" i="47"/>
  <c r="CG50" i="47"/>
  <c r="CH50" i="47"/>
  <c r="CI50" i="47"/>
  <c r="CJ50" i="47"/>
  <c r="CK50" i="47"/>
  <c r="CL50" i="47"/>
  <c r="CM50" i="47"/>
  <c r="F51" i="47"/>
  <c r="G51" i="47"/>
  <c r="H51" i="47"/>
  <c r="I51" i="47"/>
  <c r="J51" i="47"/>
  <c r="K51" i="47"/>
  <c r="L51" i="47"/>
  <c r="M51" i="47"/>
  <c r="N51" i="47"/>
  <c r="O51" i="47"/>
  <c r="P51" i="47"/>
  <c r="Q51" i="47"/>
  <c r="R51" i="47"/>
  <c r="S51" i="47"/>
  <c r="T51" i="47"/>
  <c r="U51" i="47"/>
  <c r="V51" i="47"/>
  <c r="W51" i="47"/>
  <c r="X51" i="47"/>
  <c r="Y51" i="47"/>
  <c r="Z51" i="47"/>
  <c r="AA51" i="47"/>
  <c r="AB51" i="47"/>
  <c r="AC51" i="47"/>
  <c r="AD51" i="47"/>
  <c r="AE51" i="47"/>
  <c r="AF51" i="47"/>
  <c r="AG51" i="47"/>
  <c r="AH51" i="47"/>
  <c r="AI51" i="47"/>
  <c r="AJ51" i="47"/>
  <c r="AK51" i="47"/>
  <c r="AL51" i="47"/>
  <c r="AM51" i="47"/>
  <c r="AN51" i="47"/>
  <c r="AO51" i="47"/>
  <c r="AP51" i="47"/>
  <c r="AQ51" i="47"/>
  <c r="AR51" i="47"/>
  <c r="AS51" i="47"/>
  <c r="AT51" i="47"/>
  <c r="AU51" i="47"/>
  <c r="AV51" i="47"/>
  <c r="AW51" i="47"/>
  <c r="AX51" i="47"/>
  <c r="AY51" i="47"/>
  <c r="AZ51" i="47"/>
  <c r="BA51" i="47"/>
  <c r="BB51" i="47"/>
  <c r="BC51" i="47"/>
  <c r="BD51" i="47"/>
  <c r="BE51" i="47"/>
  <c r="BF51" i="47"/>
  <c r="BG51" i="47"/>
  <c r="BH51" i="47"/>
  <c r="BI51" i="47"/>
  <c r="BJ51" i="47"/>
  <c r="BK51" i="47"/>
  <c r="BL51" i="47"/>
  <c r="BM51" i="47"/>
  <c r="BN51" i="47"/>
  <c r="BO51" i="47"/>
  <c r="BP51" i="47"/>
  <c r="BQ51" i="47"/>
  <c r="BR51" i="47"/>
  <c r="BS51" i="47"/>
  <c r="BT51" i="47"/>
  <c r="BU51" i="47"/>
  <c r="BV51" i="47"/>
  <c r="BW51" i="47"/>
  <c r="BX51" i="47"/>
  <c r="BY51" i="47"/>
  <c r="BZ51" i="47"/>
  <c r="CA51" i="47"/>
  <c r="CB51" i="47"/>
  <c r="CC51" i="47"/>
  <c r="CD51" i="47"/>
  <c r="CE51" i="47"/>
  <c r="CF51" i="47"/>
  <c r="CG51" i="47"/>
  <c r="CH51" i="47"/>
  <c r="CI51" i="47"/>
  <c r="CJ51" i="47"/>
  <c r="CK51" i="47"/>
  <c r="CL51" i="47"/>
  <c r="CM51" i="47"/>
  <c r="E51" i="47"/>
  <c r="E50" i="47"/>
  <c r="E44" i="47"/>
  <c r="E43" i="47"/>
  <c r="E34" i="47"/>
  <c r="E33" i="47"/>
  <c r="E23" i="47"/>
  <c r="E22" i="47"/>
  <c r="E16" i="47"/>
  <c r="E15" i="47"/>
  <c r="F12" i="47"/>
  <c r="G12" i="47"/>
  <c r="H12" i="47"/>
  <c r="I12" i="47"/>
  <c r="J12" i="47"/>
  <c r="K12" i="47"/>
  <c r="L12" i="47"/>
  <c r="M12" i="47"/>
  <c r="N12" i="47"/>
  <c r="O12" i="47"/>
  <c r="P12" i="47"/>
  <c r="Q12" i="47"/>
  <c r="R12" i="47"/>
  <c r="S12" i="47"/>
  <c r="T12" i="47"/>
  <c r="U12" i="47"/>
  <c r="V12" i="47"/>
  <c r="W12" i="47"/>
  <c r="X12" i="47"/>
  <c r="Y12" i="47"/>
  <c r="Z12" i="47"/>
  <c r="AA12" i="47"/>
  <c r="AB12" i="47"/>
  <c r="AC12" i="47"/>
  <c r="AD12" i="47"/>
  <c r="AE12" i="47"/>
  <c r="AF12" i="47"/>
  <c r="AG12" i="47"/>
  <c r="AH12" i="47"/>
  <c r="AI12" i="47"/>
  <c r="AJ12" i="47"/>
  <c r="AK12" i="47"/>
  <c r="AL12" i="47"/>
  <c r="AM12" i="47"/>
  <c r="AN12" i="47"/>
  <c r="AO12" i="47"/>
  <c r="AP12" i="47"/>
  <c r="AQ12" i="47"/>
  <c r="AR12" i="47"/>
  <c r="AS12" i="47"/>
  <c r="AT12" i="47"/>
  <c r="AU12" i="47"/>
  <c r="AV12" i="47"/>
  <c r="AW12" i="47"/>
  <c r="AX12" i="47"/>
  <c r="AY12" i="47"/>
  <c r="AZ12" i="47"/>
  <c r="BA12" i="47"/>
  <c r="BB12" i="47"/>
  <c r="BC12" i="47"/>
  <c r="BD12" i="47"/>
  <c r="BE12" i="47"/>
  <c r="BF12" i="47"/>
  <c r="BG12" i="47"/>
  <c r="BH12" i="47"/>
  <c r="BI12" i="47"/>
  <c r="BJ12" i="47"/>
  <c r="BK12" i="47"/>
  <c r="BL12" i="47"/>
  <c r="BM12" i="47"/>
  <c r="BN12" i="47"/>
  <c r="BO12" i="47"/>
  <c r="BP12" i="47"/>
  <c r="BQ12" i="47"/>
  <c r="BR12" i="47"/>
  <c r="BS12" i="47"/>
  <c r="BT12" i="47"/>
  <c r="BU12" i="47"/>
  <c r="BV12" i="47"/>
  <c r="BW12" i="47"/>
  <c r="BX12" i="47"/>
  <c r="BY12" i="47"/>
  <c r="BZ12" i="47"/>
  <c r="CA12" i="47"/>
  <c r="CB12" i="47"/>
  <c r="CC12" i="47"/>
  <c r="CD12" i="47"/>
  <c r="CE12" i="47"/>
  <c r="CF12" i="47"/>
  <c r="CG12" i="47"/>
  <c r="CH12" i="47"/>
  <c r="CI12" i="47"/>
  <c r="CJ12" i="47"/>
  <c r="CK12" i="47"/>
  <c r="CL12" i="47"/>
  <c r="CM12" i="47"/>
  <c r="F13" i="47"/>
  <c r="G13" i="47"/>
  <c r="H13" i="47"/>
  <c r="I13" i="47"/>
  <c r="J13" i="47"/>
  <c r="K13" i="47"/>
  <c r="L13" i="47"/>
  <c r="M13" i="47"/>
  <c r="N13" i="47"/>
  <c r="O13" i="47"/>
  <c r="P13" i="47"/>
  <c r="Q13" i="47"/>
  <c r="R13" i="47"/>
  <c r="S13" i="47"/>
  <c r="T13" i="47"/>
  <c r="U13" i="47"/>
  <c r="V13" i="47"/>
  <c r="W13" i="47"/>
  <c r="X13" i="47"/>
  <c r="Y13" i="47"/>
  <c r="Z13" i="47"/>
  <c r="AA13" i="47"/>
  <c r="AB13" i="47"/>
  <c r="AC13" i="47"/>
  <c r="AD13" i="47"/>
  <c r="AE13" i="47"/>
  <c r="AF13" i="47"/>
  <c r="AG13" i="47"/>
  <c r="AH13" i="47"/>
  <c r="AI13" i="47"/>
  <c r="AJ13" i="47"/>
  <c r="AK13" i="47"/>
  <c r="AL13" i="47"/>
  <c r="AM13" i="47"/>
  <c r="AN13" i="47"/>
  <c r="AO13" i="47"/>
  <c r="AP13" i="47"/>
  <c r="AQ13" i="47"/>
  <c r="AR13" i="47"/>
  <c r="AS13" i="47"/>
  <c r="AT13" i="47"/>
  <c r="AU13" i="47"/>
  <c r="AV13" i="47"/>
  <c r="AW13" i="47"/>
  <c r="AX13" i="47"/>
  <c r="AY13" i="47"/>
  <c r="AZ13" i="47"/>
  <c r="BA13" i="47"/>
  <c r="BB13" i="47"/>
  <c r="BC13" i="47"/>
  <c r="BD13" i="47"/>
  <c r="BE13" i="47"/>
  <c r="BF13" i="47"/>
  <c r="BG13" i="47"/>
  <c r="BH13" i="47"/>
  <c r="BI13" i="47"/>
  <c r="BJ13" i="47"/>
  <c r="BK13" i="47"/>
  <c r="BL13" i="47"/>
  <c r="BM13" i="47"/>
  <c r="BN13" i="47"/>
  <c r="BO13" i="47"/>
  <c r="BP13" i="47"/>
  <c r="BQ13" i="47"/>
  <c r="BR13" i="47"/>
  <c r="BS13" i="47"/>
  <c r="BT13" i="47"/>
  <c r="BU13" i="47"/>
  <c r="BV13" i="47"/>
  <c r="BW13" i="47"/>
  <c r="BX13" i="47"/>
  <c r="BY13" i="47"/>
  <c r="BZ13" i="47"/>
  <c r="CA13" i="47"/>
  <c r="CB13" i="47"/>
  <c r="CC13" i="47"/>
  <c r="CD13" i="47"/>
  <c r="CE13" i="47"/>
  <c r="CF13" i="47"/>
  <c r="CG13" i="47"/>
  <c r="CH13" i="47"/>
  <c r="CI13" i="47"/>
  <c r="CJ13" i="47"/>
  <c r="CK13" i="47"/>
  <c r="CL13" i="47"/>
  <c r="CM13" i="47"/>
  <c r="E13" i="47"/>
  <c r="E12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AF8" i="47"/>
  <c r="AG8" i="47"/>
  <c r="AH8" i="47"/>
  <c r="AI8" i="47"/>
  <c r="AJ8" i="47"/>
  <c r="AK8" i="47"/>
  <c r="AL8" i="47"/>
  <c r="AM8" i="47"/>
  <c r="AN8" i="47"/>
  <c r="AO8" i="47"/>
  <c r="AP8" i="47"/>
  <c r="AQ8" i="47"/>
  <c r="AR8" i="47"/>
  <c r="AS8" i="47"/>
  <c r="AT8" i="47"/>
  <c r="AU8" i="47"/>
  <c r="AV8" i="47"/>
  <c r="AW8" i="47"/>
  <c r="AX8" i="47"/>
  <c r="AY8" i="47"/>
  <c r="AZ8" i="47"/>
  <c r="BA8" i="47"/>
  <c r="BB8" i="47"/>
  <c r="BC8" i="47"/>
  <c r="BD8" i="47"/>
  <c r="BE8" i="47"/>
  <c r="BF8" i="47"/>
  <c r="BG8" i="47"/>
  <c r="BH8" i="47"/>
  <c r="BI8" i="47"/>
  <c r="BJ8" i="47"/>
  <c r="BK8" i="47"/>
  <c r="BL8" i="47"/>
  <c r="BM8" i="47"/>
  <c r="BN8" i="47"/>
  <c r="BO8" i="47"/>
  <c r="BP8" i="47"/>
  <c r="BQ8" i="47"/>
  <c r="BR8" i="47"/>
  <c r="BS8" i="47"/>
  <c r="BT8" i="47"/>
  <c r="BU8" i="47"/>
  <c r="BV8" i="47"/>
  <c r="BW8" i="47"/>
  <c r="BX8" i="47"/>
  <c r="BY8" i="47"/>
  <c r="BZ8" i="47"/>
  <c r="CA8" i="47"/>
  <c r="CB8" i="47"/>
  <c r="CC8" i="47"/>
  <c r="CD8" i="47"/>
  <c r="CE8" i="47"/>
  <c r="CF8" i="47"/>
  <c r="CG8" i="47"/>
  <c r="CH8" i="47"/>
  <c r="CI8" i="47"/>
  <c r="CJ8" i="47"/>
  <c r="CK8" i="47"/>
  <c r="CL8" i="47"/>
  <c r="CM8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Z9" i="47"/>
  <c r="AA9" i="47"/>
  <c r="AB9" i="47"/>
  <c r="AC9" i="47"/>
  <c r="AD9" i="47"/>
  <c r="AE9" i="47"/>
  <c r="AF9" i="47"/>
  <c r="AG9" i="47"/>
  <c r="AH9" i="47"/>
  <c r="AI9" i="47"/>
  <c r="AJ9" i="47"/>
  <c r="AK9" i="47"/>
  <c r="AL9" i="47"/>
  <c r="AM9" i="47"/>
  <c r="AN9" i="47"/>
  <c r="AO9" i="47"/>
  <c r="AP9" i="47"/>
  <c r="AQ9" i="47"/>
  <c r="AR9" i="47"/>
  <c r="AS9" i="47"/>
  <c r="AT9" i="47"/>
  <c r="AU9" i="47"/>
  <c r="AV9" i="47"/>
  <c r="AW9" i="47"/>
  <c r="AX9" i="47"/>
  <c r="AY9" i="47"/>
  <c r="AZ9" i="47"/>
  <c r="BA9" i="47"/>
  <c r="BB9" i="47"/>
  <c r="BC9" i="47"/>
  <c r="BD9" i="47"/>
  <c r="BE9" i="47"/>
  <c r="BF9" i="47"/>
  <c r="BG9" i="47"/>
  <c r="BH9" i="47"/>
  <c r="BI9" i="47"/>
  <c r="BJ9" i="47"/>
  <c r="BK9" i="47"/>
  <c r="BL9" i="47"/>
  <c r="BM9" i="47"/>
  <c r="BN9" i="47"/>
  <c r="BO9" i="47"/>
  <c r="BP9" i="47"/>
  <c r="BQ9" i="47"/>
  <c r="BR9" i="47"/>
  <c r="BS9" i="47"/>
  <c r="BT9" i="47"/>
  <c r="BU9" i="47"/>
  <c r="BV9" i="47"/>
  <c r="BW9" i="47"/>
  <c r="BX9" i="47"/>
  <c r="BY9" i="47"/>
  <c r="BZ9" i="47"/>
  <c r="CA9" i="47"/>
  <c r="CB9" i="47"/>
  <c r="CC9" i="47"/>
  <c r="CD9" i="47"/>
  <c r="CE9" i="47"/>
  <c r="CF9" i="47"/>
  <c r="CG9" i="47"/>
  <c r="CH9" i="47"/>
  <c r="CI9" i="47"/>
  <c r="CJ9" i="47"/>
  <c r="CK9" i="47"/>
  <c r="CL9" i="47"/>
  <c r="CM9" i="47"/>
  <c r="E8" i="47"/>
  <c r="E9" i="47"/>
  <c r="G5" i="30"/>
  <c r="G4" i="30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AG5" i="47"/>
  <c r="AH5" i="47"/>
  <c r="AI5" i="47"/>
  <c r="AJ5" i="47"/>
  <c r="AK5" i="47"/>
  <c r="AL5" i="47"/>
  <c r="AM5" i="47"/>
  <c r="AN5" i="47"/>
  <c r="AO5" i="47"/>
  <c r="AP5" i="47"/>
  <c r="AQ5" i="47"/>
  <c r="AR5" i="47"/>
  <c r="AS5" i="47"/>
  <c r="AT5" i="47"/>
  <c r="AU5" i="47"/>
  <c r="AV5" i="47"/>
  <c r="AW5" i="47"/>
  <c r="AX5" i="47"/>
  <c r="AY5" i="47"/>
  <c r="AZ5" i="47"/>
  <c r="BA5" i="47"/>
  <c r="BB5" i="47"/>
  <c r="BC5" i="47"/>
  <c r="BD5" i="47"/>
  <c r="BE5" i="47"/>
  <c r="BF5" i="47"/>
  <c r="BG5" i="47"/>
  <c r="BH5" i="47"/>
  <c r="BI5" i="47"/>
  <c r="BJ5" i="47"/>
  <c r="BK5" i="47"/>
  <c r="BL5" i="47"/>
  <c r="BM5" i="47"/>
  <c r="BN5" i="47"/>
  <c r="BO5" i="47"/>
  <c r="BP5" i="47"/>
  <c r="BQ5" i="47"/>
  <c r="BR5" i="47"/>
  <c r="BS5" i="47"/>
  <c r="BT5" i="47"/>
  <c r="BU5" i="47"/>
  <c r="BV5" i="47"/>
  <c r="BW5" i="47"/>
  <c r="BX5" i="47"/>
  <c r="BY5" i="47"/>
  <c r="BZ5" i="47"/>
  <c r="CA5" i="47"/>
  <c r="CB5" i="47"/>
  <c r="CC5" i="47"/>
  <c r="CD5" i="47"/>
  <c r="CE5" i="47"/>
  <c r="CF5" i="47"/>
  <c r="CG5" i="47"/>
  <c r="CH5" i="47"/>
  <c r="CI5" i="47"/>
  <c r="CJ5" i="47"/>
  <c r="CK5" i="47"/>
  <c r="CL5" i="47"/>
  <c r="CM5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Z6" i="47"/>
  <c r="AA6" i="47"/>
  <c r="AB6" i="47"/>
  <c r="AC6" i="47"/>
  <c r="AD6" i="47"/>
  <c r="AE6" i="47"/>
  <c r="AF6" i="47"/>
  <c r="AG6" i="47"/>
  <c r="AH6" i="47"/>
  <c r="AI6" i="47"/>
  <c r="AJ6" i="47"/>
  <c r="AK6" i="47"/>
  <c r="AL6" i="47"/>
  <c r="AM6" i="47"/>
  <c r="AN6" i="47"/>
  <c r="AO6" i="47"/>
  <c r="AP6" i="47"/>
  <c r="AQ6" i="47"/>
  <c r="AR6" i="47"/>
  <c r="AS6" i="47"/>
  <c r="AT6" i="47"/>
  <c r="AU6" i="47"/>
  <c r="AV6" i="47"/>
  <c r="AW6" i="47"/>
  <c r="AX6" i="47"/>
  <c r="AY6" i="47"/>
  <c r="AZ6" i="47"/>
  <c r="BA6" i="47"/>
  <c r="BB6" i="47"/>
  <c r="BC6" i="47"/>
  <c r="BD6" i="47"/>
  <c r="BE6" i="47"/>
  <c r="BF6" i="47"/>
  <c r="BG6" i="47"/>
  <c r="BH6" i="47"/>
  <c r="BI6" i="47"/>
  <c r="BJ6" i="47"/>
  <c r="BK6" i="47"/>
  <c r="BL6" i="47"/>
  <c r="BM6" i="47"/>
  <c r="BN6" i="47"/>
  <c r="BO6" i="47"/>
  <c r="BP6" i="47"/>
  <c r="BQ6" i="47"/>
  <c r="BR6" i="47"/>
  <c r="BS6" i="47"/>
  <c r="BT6" i="47"/>
  <c r="BU6" i="47"/>
  <c r="BV6" i="47"/>
  <c r="BW6" i="47"/>
  <c r="BX6" i="47"/>
  <c r="BY6" i="47"/>
  <c r="BZ6" i="47"/>
  <c r="CA6" i="47"/>
  <c r="CB6" i="47"/>
  <c r="CC6" i="47"/>
  <c r="CD6" i="47"/>
  <c r="CE6" i="47"/>
  <c r="CF6" i="47"/>
  <c r="CG6" i="47"/>
  <c r="CH6" i="47"/>
  <c r="CI6" i="47"/>
  <c r="CJ6" i="47"/>
  <c r="CK6" i="47"/>
  <c r="CL6" i="47"/>
  <c r="CM6" i="47"/>
  <c r="E5" i="47"/>
  <c r="E6" i="47"/>
  <c r="CH25" i="44"/>
  <c r="F4" i="30"/>
  <c r="E4" i="30"/>
  <c r="D4" i="30"/>
  <c r="CG25" i="44" l="1"/>
  <c r="HL6" i="44"/>
  <c r="HM6" i="44"/>
  <c r="HN6" i="44"/>
  <c r="HO6" i="44"/>
  <c r="HP6" i="44"/>
  <c r="HQ6" i="44"/>
  <c r="HR6" i="44"/>
  <c r="HS6" i="44"/>
  <c r="HT6" i="44"/>
  <c r="HU6" i="44"/>
  <c r="HV6" i="44"/>
  <c r="HW6" i="44"/>
  <c r="HX6" i="44"/>
  <c r="HY6" i="44"/>
  <c r="HZ6" i="44"/>
  <c r="IA6" i="44"/>
  <c r="IB6" i="44"/>
  <c r="IC6" i="44"/>
  <c r="ID6" i="44"/>
  <c r="IE6" i="44"/>
  <c r="IF6" i="44"/>
  <c r="IG6" i="44"/>
  <c r="HL7" i="44"/>
  <c r="HM7" i="44"/>
  <c r="HN7" i="44"/>
  <c r="HO7" i="44"/>
  <c r="HP7" i="44"/>
  <c r="HQ7" i="44"/>
  <c r="HR7" i="44"/>
  <c r="HS7" i="44"/>
  <c r="HT7" i="44"/>
  <c r="HU7" i="44"/>
  <c r="HV7" i="44"/>
  <c r="HW7" i="44"/>
  <c r="HX7" i="44"/>
  <c r="HY7" i="44"/>
  <c r="HZ7" i="44"/>
  <c r="IA7" i="44"/>
  <c r="IB7" i="44"/>
  <c r="IC7" i="44"/>
  <c r="ID7" i="44"/>
  <c r="IE7" i="44"/>
  <c r="IF7" i="44"/>
  <c r="IG7" i="44"/>
  <c r="HL9" i="44"/>
  <c r="HM9" i="44"/>
  <c r="HN9" i="44"/>
  <c r="HO9" i="44"/>
  <c r="HP9" i="44"/>
  <c r="HQ9" i="44"/>
  <c r="HR9" i="44"/>
  <c r="HS9" i="44"/>
  <c r="HT9" i="44"/>
  <c r="HU9" i="44"/>
  <c r="HV9" i="44"/>
  <c r="HW9" i="44"/>
  <c r="HX9" i="44"/>
  <c r="HY9" i="44"/>
  <c r="HZ9" i="44"/>
  <c r="IA9" i="44"/>
  <c r="IB9" i="44"/>
  <c r="IC9" i="44"/>
  <c r="ID9" i="44"/>
  <c r="IE9" i="44"/>
  <c r="IF9" i="44"/>
  <c r="IG9" i="44"/>
  <c r="HL10" i="44"/>
  <c r="HM10" i="44"/>
  <c r="HN10" i="44"/>
  <c r="HO10" i="44"/>
  <c r="HP10" i="44"/>
  <c r="HQ10" i="44"/>
  <c r="HR10" i="44"/>
  <c r="HS10" i="44"/>
  <c r="HT10" i="44"/>
  <c r="HU10" i="44"/>
  <c r="HV10" i="44"/>
  <c r="HW10" i="44"/>
  <c r="HX10" i="44"/>
  <c r="HY10" i="44"/>
  <c r="HZ10" i="44"/>
  <c r="IA10" i="44"/>
  <c r="IB10" i="44"/>
  <c r="IC10" i="44"/>
  <c r="ID10" i="44"/>
  <c r="IE10" i="44"/>
  <c r="IF10" i="44"/>
  <c r="IG10" i="44"/>
  <c r="HL13" i="44"/>
  <c r="HM13" i="44"/>
  <c r="HN13" i="44"/>
  <c r="HO13" i="44"/>
  <c r="HP13" i="44"/>
  <c r="HQ13" i="44"/>
  <c r="HR13" i="44"/>
  <c r="HS13" i="44"/>
  <c r="HT13" i="44"/>
  <c r="HU13" i="44"/>
  <c r="HV13" i="44"/>
  <c r="HW13" i="44"/>
  <c r="HX13" i="44"/>
  <c r="HY13" i="44"/>
  <c r="HZ13" i="44"/>
  <c r="IA13" i="44"/>
  <c r="IB13" i="44"/>
  <c r="IC13" i="44"/>
  <c r="ID13" i="44"/>
  <c r="IE13" i="44"/>
  <c r="IF13" i="44"/>
  <c r="IG13" i="44"/>
  <c r="HL14" i="44"/>
  <c r="HM14" i="44"/>
  <c r="HN14" i="44"/>
  <c r="HO14" i="44"/>
  <c r="HP14" i="44"/>
  <c r="HQ14" i="44"/>
  <c r="HR14" i="44"/>
  <c r="HS14" i="44"/>
  <c r="HT14" i="44"/>
  <c r="HU14" i="44"/>
  <c r="HV14" i="44"/>
  <c r="HW14" i="44"/>
  <c r="HX14" i="44"/>
  <c r="HY14" i="44"/>
  <c r="HZ14" i="44"/>
  <c r="IA14" i="44"/>
  <c r="IB14" i="44"/>
  <c r="IC14" i="44"/>
  <c r="ID14" i="44"/>
  <c r="IE14" i="44"/>
  <c r="IF14" i="44"/>
  <c r="IG14" i="44"/>
  <c r="HL16" i="44"/>
  <c r="HM16" i="44"/>
  <c r="HN16" i="44"/>
  <c r="HO16" i="44"/>
  <c r="HP16" i="44"/>
  <c r="HQ16" i="44"/>
  <c r="HR16" i="44"/>
  <c r="HS16" i="44"/>
  <c r="HT16" i="44"/>
  <c r="HU16" i="44"/>
  <c r="HV16" i="44"/>
  <c r="HW16" i="44"/>
  <c r="HX16" i="44"/>
  <c r="HY16" i="44"/>
  <c r="HZ16" i="44"/>
  <c r="IA16" i="44"/>
  <c r="IB16" i="44"/>
  <c r="IC16" i="44"/>
  <c r="ID16" i="44"/>
  <c r="IE16" i="44"/>
  <c r="IF16" i="44"/>
  <c r="IG16" i="44"/>
  <c r="HL17" i="44"/>
  <c r="HM17" i="44"/>
  <c r="HN17" i="44"/>
  <c r="HO17" i="44"/>
  <c r="HP17" i="44"/>
  <c r="HQ17" i="44"/>
  <c r="HR17" i="44"/>
  <c r="HS17" i="44"/>
  <c r="HT17" i="44"/>
  <c r="HU17" i="44"/>
  <c r="HV17" i="44"/>
  <c r="HW17" i="44"/>
  <c r="HX17" i="44"/>
  <c r="HY17" i="44"/>
  <c r="HZ17" i="44"/>
  <c r="IA17" i="44"/>
  <c r="IB17" i="44"/>
  <c r="IC17" i="44"/>
  <c r="ID17" i="44"/>
  <c r="IE17" i="44"/>
  <c r="IF17" i="44"/>
  <c r="IG17" i="44"/>
  <c r="HL19" i="44"/>
  <c r="HM19" i="44"/>
  <c r="HN19" i="44"/>
  <c r="HO19" i="44"/>
  <c r="HP19" i="44"/>
  <c r="HQ19" i="44"/>
  <c r="HR19" i="44"/>
  <c r="HS19" i="44"/>
  <c r="HT19" i="44"/>
  <c r="HU19" i="44"/>
  <c r="HV19" i="44"/>
  <c r="HW19" i="44"/>
  <c r="HX19" i="44"/>
  <c r="HY19" i="44"/>
  <c r="HZ19" i="44"/>
  <c r="IA19" i="44"/>
  <c r="IB19" i="44"/>
  <c r="IC19" i="44"/>
  <c r="ID19" i="44"/>
  <c r="IE19" i="44"/>
  <c r="IF19" i="44"/>
  <c r="IG19" i="44"/>
  <c r="HL20" i="44"/>
  <c r="HM20" i="44"/>
  <c r="HN20" i="44"/>
  <c r="HO20" i="44"/>
  <c r="HP20" i="44"/>
  <c r="HQ20" i="44"/>
  <c r="HR20" i="44"/>
  <c r="HS20" i="44"/>
  <c r="HT20" i="44"/>
  <c r="HU20" i="44"/>
  <c r="HV20" i="44"/>
  <c r="HW20" i="44"/>
  <c r="HX20" i="44"/>
  <c r="HY20" i="44"/>
  <c r="HZ20" i="44"/>
  <c r="IA20" i="44"/>
  <c r="IB20" i="44"/>
  <c r="IC20" i="44"/>
  <c r="ID20" i="44"/>
  <c r="IE20" i="44"/>
  <c r="IF20" i="44"/>
  <c r="IG20" i="44"/>
  <c r="HL23" i="44"/>
  <c r="HM23" i="44"/>
  <c r="HN23" i="44"/>
  <c r="HO23" i="44"/>
  <c r="HP23" i="44"/>
  <c r="HQ23" i="44"/>
  <c r="HR23" i="44"/>
  <c r="HS23" i="44"/>
  <c r="HT23" i="44"/>
  <c r="HU23" i="44"/>
  <c r="HV23" i="44"/>
  <c r="HW23" i="44"/>
  <c r="HX23" i="44"/>
  <c r="HY23" i="44"/>
  <c r="HZ23" i="44"/>
  <c r="IA23" i="44"/>
  <c r="IB23" i="44"/>
  <c r="IC23" i="44"/>
  <c r="ID23" i="44"/>
  <c r="IE23" i="44"/>
  <c r="IF23" i="44"/>
  <c r="IG23" i="44"/>
  <c r="HL24" i="44"/>
  <c r="HM24" i="44"/>
  <c r="HN24" i="44"/>
  <c r="HO24" i="44"/>
  <c r="HP24" i="44"/>
  <c r="HQ24" i="44"/>
  <c r="HR24" i="44"/>
  <c r="HS24" i="44"/>
  <c r="HT24" i="44"/>
  <c r="HU24" i="44"/>
  <c r="HV24" i="44"/>
  <c r="HW24" i="44"/>
  <c r="HX24" i="44"/>
  <c r="HY24" i="44"/>
  <c r="HZ24" i="44"/>
  <c r="IA24" i="44"/>
  <c r="IB24" i="44"/>
  <c r="IC24" i="44"/>
  <c r="ID24" i="44"/>
  <c r="IE24" i="44"/>
  <c r="IF24" i="44"/>
  <c r="IG24" i="44"/>
  <c r="HL26" i="44"/>
  <c r="HM26" i="44"/>
  <c r="HN26" i="44"/>
  <c r="HO26" i="44"/>
  <c r="HP26" i="44"/>
  <c r="HQ26" i="44"/>
  <c r="HR26" i="44"/>
  <c r="HS26" i="44"/>
  <c r="HT26" i="44"/>
  <c r="HU26" i="44"/>
  <c r="HV26" i="44"/>
  <c r="HW26" i="44"/>
  <c r="HX26" i="44"/>
  <c r="HY26" i="44"/>
  <c r="HZ26" i="44"/>
  <c r="IA26" i="44"/>
  <c r="IB26" i="44"/>
  <c r="IC26" i="44"/>
  <c r="ID26" i="44"/>
  <c r="IE26" i="44"/>
  <c r="IF26" i="44"/>
  <c r="IG26" i="44"/>
  <c r="HL27" i="44"/>
  <c r="HM27" i="44"/>
  <c r="HN27" i="44"/>
  <c r="HO27" i="44"/>
  <c r="HP27" i="44"/>
  <c r="HQ27" i="44"/>
  <c r="HR27" i="44"/>
  <c r="HS27" i="44"/>
  <c r="HT27" i="44"/>
  <c r="HU27" i="44"/>
  <c r="HV27" i="44"/>
  <c r="HW27" i="44"/>
  <c r="HX27" i="44"/>
  <c r="HY27" i="44"/>
  <c r="HZ27" i="44"/>
  <c r="IA27" i="44"/>
  <c r="IB27" i="44"/>
  <c r="IC27" i="44"/>
  <c r="ID27" i="44"/>
  <c r="IE27" i="44"/>
  <c r="IF27" i="44"/>
  <c r="IG27" i="44"/>
  <c r="HL30" i="44"/>
  <c r="HM30" i="44"/>
  <c r="HN30" i="44"/>
  <c r="HO30" i="44"/>
  <c r="HP30" i="44"/>
  <c r="HQ30" i="44"/>
  <c r="HR30" i="44"/>
  <c r="HS30" i="44"/>
  <c r="HT30" i="44"/>
  <c r="HU30" i="44"/>
  <c r="HV30" i="44"/>
  <c r="HW30" i="44"/>
  <c r="HX30" i="44"/>
  <c r="HY30" i="44"/>
  <c r="HZ30" i="44"/>
  <c r="IA30" i="44"/>
  <c r="IB30" i="44"/>
  <c r="IC30" i="44"/>
  <c r="ID30" i="44"/>
  <c r="IE30" i="44"/>
  <c r="IF30" i="44"/>
  <c r="IG30" i="44"/>
  <c r="HL31" i="44"/>
  <c r="HM31" i="44"/>
  <c r="HN31" i="44"/>
  <c r="HO31" i="44"/>
  <c r="HP31" i="44"/>
  <c r="HQ31" i="44"/>
  <c r="HR31" i="44"/>
  <c r="HS31" i="44"/>
  <c r="HT31" i="44"/>
  <c r="HU31" i="44"/>
  <c r="HV31" i="44"/>
  <c r="HW31" i="44"/>
  <c r="HX31" i="44"/>
  <c r="HY31" i="44"/>
  <c r="HZ31" i="44"/>
  <c r="IA31" i="44"/>
  <c r="IB31" i="44"/>
  <c r="IC31" i="44"/>
  <c r="ID31" i="44"/>
  <c r="IE31" i="44"/>
  <c r="IF31" i="44"/>
  <c r="IG31" i="44"/>
  <c r="HL33" i="44"/>
  <c r="HM33" i="44"/>
  <c r="HN33" i="44"/>
  <c r="HO33" i="44"/>
  <c r="HP33" i="44"/>
  <c r="HQ33" i="44"/>
  <c r="HR33" i="44"/>
  <c r="HS33" i="44"/>
  <c r="HT33" i="44"/>
  <c r="HU33" i="44"/>
  <c r="HV33" i="44"/>
  <c r="HW33" i="44"/>
  <c r="HX33" i="44"/>
  <c r="HY33" i="44"/>
  <c r="HZ33" i="44"/>
  <c r="IA33" i="44"/>
  <c r="IB33" i="44"/>
  <c r="IC33" i="44"/>
  <c r="ID33" i="44"/>
  <c r="IE33" i="44"/>
  <c r="IF33" i="44"/>
  <c r="IG33" i="44"/>
  <c r="HL34" i="44"/>
  <c r="HM34" i="44"/>
  <c r="HN34" i="44"/>
  <c r="HO34" i="44"/>
  <c r="HP34" i="44"/>
  <c r="HQ34" i="44"/>
  <c r="HR34" i="44"/>
  <c r="HS34" i="44"/>
  <c r="HT34" i="44"/>
  <c r="HU34" i="44"/>
  <c r="HV34" i="44"/>
  <c r="HW34" i="44"/>
  <c r="HX34" i="44"/>
  <c r="HY34" i="44"/>
  <c r="HZ34" i="44"/>
  <c r="IA34" i="44"/>
  <c r="IB34" i="44"/>
  <c r="IC34" i="44"/>
  <c r="ID34" i="44"/>
  <c r="IE34" i="44"/>
  <c r="IF34" i="44"/>
  <c r="IG34" i="44"/>
  <c r="HL37" i="44"/>
  <c r="HM37" i="44"/>
  <c r="HN37" i="44"/>
  <c r="HO37" i="44"/>
  <c r="HP37" i="44"/>
  <c r="HQ37" i="44"/>
  <c r="HR37" i="44"/>
  <c r="HS37" i="44"/>
  <c r="HT37" i="44"/>
  <c r="HU37" i="44"/>
  <c r="HV37" i="44"/>
  <c r="HW37" i="44"/>
  <c r="HX37" i="44"/>
  <c r="HY37" i="44"/>
  <c r="HZ37" i="44"/>
  <c r="IA37" i="44"/>
  <c r="IB37" i="44"/>
  <c r="IC37" i="44"/>
  <c r="ID37" i="44"/>
  <c r="IE37" i="44"/>
  <c r="IF37" i="44"/>
  <c r="IG37" i="44"/>
  <c r="HL38" i="44"/>
  <c r="HM38" i="44"/>
  <c r="HN38" i="44"/>
  <c r="HO38" i="44"/>
  <c r="HP38" i="44"/>
  <c r="HQ38" i="44"/>
  <c r="HR38" i="44"/>
  <c r="HS38" i="44"/>
  <c r="HT38" i="44"/>
  <c r="HU38" i="44"/>
  <c r="HV38" i="44"/>
  <c r="HW38" i="44"/>
  <c r="HX38" i="44"/>
  <c r="HY38" i="44"/>
  <c r="HZ38" i="44"/>
  <c r="IA38" i="44"/>
  <c r="IB38" i="44"/>
  <c r="IC38" i="44"/>
  <c r="ID38" i="44"/>
  <c r="IE38" i="44"/>
  <c r="IF38" i="44"/>
  <c r="IG38" i="44"/>
  <c r="FB1" i="44"/>
  <c r="FC1" i="44" s="1"/>
  <c r="FD1" i="44" s="1"/>
  <c r="FE1" i="44" s="1"/>
  <c r="FF1" i="44" s="1"/>
  <c r="FG1" i="44" s="1"/>
  <c r="FH1" i="44" s="1"/>
  <c r="FI1" i="44" s="1"/>
  <c r="FJ1" i="44" s="1"/>
  <c r="FK1" i="44" s="1"/>
  <c r="FL1" i="44" s="1"/>
  <c r="FM1" i="44" s="1"/>
  <c r="FN1" i="44" s="1"/>
  <c r="FO1" i="44" s="1"/>
  <c r="FP1" i="44" s="1"/>
  <c r="FQ1" i="44" s="1"/>
  <c r="FR1" i="44" s="1"/>
  <c r="FS1" i="44" s="1"/>
  <c r="FT1" i="44" s="1"/>
  <c r="FU1" i="44" s="1"/>
  <c r="FV1" i="44" s="1"/>
  <c r="FW1" i="44" s="1"/>
  <c r="FX1" i="44" s="1"/>
  <c r="FY1" i="44" s="1"/>
  <c r="FZ1" i="44" s="1"/>
  <c r="GA1" i="44" s="1"/>
  <c r="GB1" i="44" s="1"/>
  <c r="GC1" i="44" s="1"/>
  <c r="GD1" i="44" s="1"/>
  <c r="GE1" i="44" s="1"/>
  <c r="GF1" i="44" s="1"/>
  <c r="GG1" i="44" s="1"/>
  <c r="GH1" i="44" s="1"/>
  <c r="GI1" i="44" s="1"/>
  <c r="GJ1" i="44" s="1"/>
  <c r="GK1" i="44" s="1"/>
  <c r="GL1" i="44" s="1"/>
  <c r="GM1" i="44" s="1"/>
  <c r="GN1" i="44" s="1"/>
  <c r="GO1" i="44" s="1"/>
  <c r="GP1" i="44" s="1"/>
  <c r="GQ1" i="44" s="1"/>
  <c r="GR1" i="44" s="1"/>
  <c r="GS1" i="44" s="1"/>
  <c r="GT1" i="44" s="1"/>
  <c r="GU1" i="44" s="1"/>
  <c r="GV1" i="44" s="1"/>
  <c r="GW1" i="44" s="1"/>
  <c r="GX1" i="44" s="1"/>
  <c r="GY1" i="44" s="1"/>
  <c r="GZ1" i="44" s="1"/>
  <c r="HA1" i="44" s="1"/>
  <c r="HB1" i="44" s="1"/>
  <c r="HC1" i="44" s="1"/>
  <c r="HD1" i="44" s="1"/>
  <c r="HE1" i="44" s="1"/>
  <c r="HF1" i="44" s="1"/>
  <c r="HG1" i="44" s="1"/>
  <c r="HH1" i="44" s="1"/>
  <c r="HI1" i="44" s="1"/>
  <c r="HJ1" i="44" s="1"/>
  <c r="HK1" i="44" s="1"/>
  <c r="HL1" i="44" s="1"/>
  <c r="HM1" i="44" s="1"/>
  <c r="HN1" i="44" s="1"/>
  <c r="HO1" i="44" s="1"/>
  <c r="HP1" i="44" s="1"/>
  <c r="HQ1" i="44" s="1"/>
  <c r="HR1" i="44" s="1"/>
  <c r="HS1" i="44" s="1"/>
  <c r="HT1" i="44" s="1"/>
  <c r="HU1" i="44" s="1"/>
  <c r="HV1" i="44" s="1"/>
  <c r="HW1" i="44" s="1"/>
  <c r="HX1" i="44" s="1"/>
  <c r="HY1" i="44" s="1"/>
  <c r="HZ1" i="44" s="1"/>
  <c r="IA1" i="44" s="1"/>
  <c r="IB1" i="44" s="1"/>
  <c r="IC1" i="44" s="1"/>
  <c r="ID1" i="44" s="1"/>
  <c r="IE1" i="44" s="1"/>
  <c r="IF1" i="44" s="1"/>
  <c r="IG1" i="44" s="1"/>
  <c r="FB3" i="44"/>
  <c r="FC3" i="44"/>
  <c r="FD3" i="44" s="1"/>
  <c r="FE3" i="44" s="1"/>
  <c r="FF3" i="44" s="1"/>
  <c r="FG3" i="44" s="1"/>
  <c r="FH3" i="44" s="1"/>
  <c r="FI3" i="44" s="1"/>
  <c r="FJ3" i="44" s="1"/>
  <c r="FK3" i="44" s="1"/>
  <c r="FL3" i="44" s="1"/>
  <c r="FM3" i="44" s="1"/>
  <c r="FN3" i="44" s="1"/>
  <c r="FO3" i="44" s="1"/>
  <c r="FP3" i="44" s="1"/>
  <c r="FQ3" i="44" s="1"/>
  <c r="FR3" i="44" s="1"/>
  <c r="FS3" i="44" s="1"/>
  <c r="FT3" i="44" s="1"/>
  <c r="FU3" i="44" s="1"/>
  <c r="FV3" i="44" s="1"/>
  <c r="FW3" i="44" s="1"/>
  <c r="FX3" i="44" s="1"/>
  <c r="FY3" i="44" s="1"/>
  <c r="FZ3" i="44" s="1"/>
  <c r="GA3" i="44" s="1"/>
  <c r="GB3" i="44" s="1"/>
  <c r="GC3" i="44" s="1"/>
  <c r="GD3" i="44" s="1"/>
  <c r="GE3" i="44" s="1"/>
  <c r="GF3" i="44" s="1"/>
  <c r="GG3" i="44" s="1"/>
  <c r="GH3" i="44" s="1"/>
  <c r="GI3" i="44" s="1"/>
  <c r="GJ3" i="44" s="1"/>
  <c r="GK3" i="44" s="1"/>
  <c r="GL3" i="44" s="1"/>
  <c r="GM3" i="44" s="1"/>
  <c r="GN3" i="44" s="1"/>
  <c r="GO3" i="44" s="1"/>
  <c r="GP3" i="44" s="1"/>
  <c r="GQ3" i="44" s="1"/>
  <c r="GR3" i="44" s="1"/>
  <c r="GS3" i="44" s="1"/>
  <c r="GT3" i="44" s="1"/>
  <c r="GU3" i="44" s="1"/>
  <c r="GV3" i="44" s="1"/>
  <c r="GW3" i="44" s="1"/>
  <c r="GX3" i="44" s="1"/>
  <c r="GY3" i="44" s="1"/>
  <c r="GZ3" i="44" s="1"/>
  <c r="HA3" i="44" s="1"/>
  <c r="HB3" i="44" s="1"/>
  <c r="HC3" i="44" s="1"/>
  <c r="HD3" i="44" s="1"/>
  <c r="HE3" i="44" s="1"/>
  <c r="HF3" i="44" s="1"/>
  <c r="HG3" i="44" s="1"/>
  <c r="HH3" i="44" s="1"/>
  <c r="HI3" i="44" s="1"/>
  <c r="HJ3" i="44" s="1"/>
  <c r="HK3" i="44" s="1"/>
  <c r="HL3" i="44" s="1"/>
  <c r="HM3" i="44" s="1"/>
  <c r="HN3" i="44" s="1"/>
  <c r="HO3" i="44" s="1"/>
  <c r="HP3" i="44" s="1"/>
  <c r="HQ3" i="44" s="1"/>
  <c r="HR3" i="44" s="1"/>
  <c r="HS3" i="44" s="1"/>
  <c r="HT3" i="44" s="1"/>
  <c r="HU3" i="44" s="1"/>
  <c r="HV3" i="44" s="1"/>
  <c r="HW3" i="44" s="1"/>
  <c r="HX3" i="44" s="1"/>
  <c r="HY3" i="44" s="1"/>
  <c r="HZ3" i="44" s="1"/>
  <c r="IA3" i="44" s="1"/>
  <c r="IB3" i="44" s="1"/>
  <c r="IC3" i="44" s="1"/>
  <c r="ID3" i="44" s="1"/>
  <c r="IE3" i="44" s="1"/>
  <c r="IF3" i="44" s="1"/>
  <c r="IG3" i="44" s="1"/>
  <c r="FB6" i="44"/>
  <c r="FC6" i="44"/>
  <c r="FD6" i="44"/>
  <c r="FE6" i="44"/>
  <c r="FF6" i="44"/>
  <c r="FG6" i="44"/>
  <c r="FH6" i="44"/>
  <c r="FI6" i="44"/>
  <c r="FJ6" i="44"/>
  <c r="FK6" i="44"/>
  <c r="FL6" i="44"/>
  <c r="FM6" i="44"/>
  <c r="FN6" i="44"/>
  <c r="FO6" i="44"/>
  <c r="FP6" i="44"/>
  <c r="FQ6" i="44"/>
  <c r="FR6" i="44"/>
  <c r="FS6" i="44"/>
  <c r="FT6" i="44"/>
  <c r="FU6" i="44"/>
  <c r="FV6" i="44"/>
  <c r="FW6" i="44"/>
  <c r="FX6" i="44"/>
  <c r="FY6" i="44"/>
  <c r="FZ6" i="44"/>
  <c r="GA6" i="44"/>
  <c r="GB6" i="44"/>
  <c r="GC6" i="44"/>
  <c r="GD6" i="44"/>
  <c r="GE6" i="44"/>
  <c r="GF6" i="44"/>
  <c r="GG6" i="44"/>
  <c r="GH6" i="44"/>
  <c r="GI6" i="44"/>
  <c r="GJ6" i="44"/>
  <c r="GK6" i="44"/>
  <c r="GL6" i="44"/>
  <c r="GM6" i="44"/>
  <c r="GN6" i="44"/>
  <c r="GO6" i="44"/>
  <c r="GP6" i="44"/>
  <c r="GQ6" i="44"/>
  <c r="GR6" i="44"/>
  <c r="GS6" i="44"/>
  <c r="GT6" i="44"/>
  <c r="GU6" i="44"/>
  <c r="GV6" i="44"/>
  <c r="GW6" i="44"/>
  <c r="GX6" i="44"/>
  <c r="GY6" i="44"/>
  <c r="GZ6" i="44"/>
  <c r="HA6" i="44"/>
  <c r="HB6" i="44"/>
  <c r="HC6" i="44"/>
  <c r="HD6" i="44"/>
  <c r="HE6" i="44"/>
  <c r="HF6" i="44"/>
  <c r="HG6" i="44"/>
  <c r="HH6" i="44"/>
  <c r="HI6" i="44"/>
  <c r="HJ6" i="44"/>
  <c r="HK6" i="44"/>
  <c r="FB7" i="44"/>
  <c r="FC7" i="44"/>
  <c r="FD7" i="44"/>
  <c r="FE7" i="44"/>
  <c r="FF7" i="44"/>
  <c r="FG7" i="44"/>
  <c r="FH7" i="44"/>
  <c r="FI7" i="44"/>
  <c r="FJ7" i="44"/>
  <c r="FK7" i="44"/>
  <c r="FL7" i="44"/>
  <c r="FM7" i="44"/>
  <c r="FN7" i="44"/>
  <c r="FO7" i="44"/>
  <c r="FP7" i="44"/>
  <c r="FQ7" i="44"/>
  <c r="FR7" i="44"/>
  <c r="FS7" i="44"/>
  <c r="FT7" i="44"/>
  <c r="FU7" i="44"/>
  <c r="FV7" i="44"/>
  <c r="FW7" i="44"/>
  <c r="FX7" i="44"/>
  <c r="FY7" i="44"/>
  <c r="FZ7" i="44"/>
  <c r="GA7" i="44"/>
  <c r="GB7" i="44"/>
  <c r="GC7" i="44"/>
  <c r="GD7" i="44"/>
  <c r="GE7" i="44"/>
  <c r="GF7" i="44"/>
  <c r="GG7" i="44"/>
  <c r="GH7" i="44"/>
  <c r="GI7" i="44"/>
  <c r="GJ7" i="44"/>
  <c r="GK7" i="44"/>
  <c r="GL7" i="44"/>
  <c r="GM7" i="44"/>
  <c r="GN7" i="44"/>
  <c r="GO7" i="44"/>
  <c r="GP7" i="44"/>
  <c r="GQ7" i="44"/>
  <c r="GR7" i="44"/>
  <c r="GS7" i="44"/>
  <c r="GT7" i="44"/>
  <c r="GU7" i="44"/>
  <c r="GV7" i="44"/>
  <c r="GW7" i="44"/>
  <c r="GX7" i="44"/>
  <c r="GY7" i="44"/>
  <c r="GZ7" i="44"/>
  <c r="HA7" i="44"/>
  <c r="HB7" i="44"/>
  <c r="HC7" i="44"/>
  <c r="HD7" i="44"/>
  <c r="HE7" i="44"/>
  <c r="HF7" i="44"/>
  <c r="HG7" i="44"/>
  <c r="HH7" i="44"/>
  <c r="HI7" i="44"/>
  <c r="HJ7" i="44"/>
  <c r="HK7" i="44"/>
  <c r="FB9" i="44"/>
  <c r="FC9" i="44"/>
  <c r="FD9" i="44"/>
  <c r="FE9" i="44"/>
  <c r="FF9" i="44"/>
  <c r="FG9" i="44"/>
  <c r="FH9" i="44"/>
  <c r="FI9" i="44"/>
  <c r="FJ9" i="44"/>
  <c r="FK9" i="44"/>
  <c r="FL9" i="44"/>
  <c r="FM9" i="44"/>
  <c r="FN9" i="44"/>
  <c r="FO9" i="44"/>
  <c r="FP9" i="44"/>
  <c r="FQ9" i="44"/>
  <c r="FR9" i="44"/>
  <c r="FS9" i="44"/>
  <c r="FT9" i="44"/>
  <c r="FU9" i="44"/>
  <c r="FV9" i="44"/>
  <c r="FW9" i="44"/>
  <c r="FX9" i="44"/>
  <c r="FY9" i="44"/>
  <c r="FZ9" i="44"/>
  <c r="GA9" i="44"/>
  <c r="GB9" i="44"/>
  <c r="GC9" i="44"/>
  <c r="GD9" i="44"/>
  <c r="GE9" i="44"/>
  <c r="GF9" i="44"/>
  <c r="GG9" i="44"/>
  <c r="GH9" i="44"/>
  <c r="GI9" i="44"/>
  <c r="GJ9" i="44"/>
  <c r="GK9" i="44"/>
  <c r="GL9" i="44"/>
  <c r="GM9" i="44"/>
  <c r="GN9" i="44"/>
  <c r="GO9" i="44"/>
  <c r="GP9" i="44"/>
  <c r="GQ9" i="44"/>
  <c r="GR9" i="44"/>
  <c r="GS9" i="44"/>
  <c r="GT9" i="44"/>
  <c r="GU9" i="44"/>
  <c r="GV9" i="44"/>
  <c r="GW9" i="44"/>
  <c r="GX9" i="44"/>
  <c r="GY9" i="44"/>
  <c r="GZ9" i="44"/>
  <c r="HA9" i="44"/>
  <c r="HB9" i="44"/>
  <c r="HC9" i="44"/>
  <c r="HD9" i="44"/>
  <c r="HE9" i="44"/>
  <c r="HF9" i="44"/>
  <c r="HG9" i="44"/>
  <c r="HH9" i="44"/>
  <c r="HI9" i="44"/>
  <c r="HJ9" i="44"/>
  <c r="HK9" i="44"/>
  <c r="FB10" i="44"/>
  <c r="FC10" i="44"/>
  <c r="FD10" i="44"/>
  <c r="FE10" i="44"/>
  <c r="FF10" i="44"/>
  <c r="FG10" i="44"/>
  <c r="FH10" i="44"/>
  <c r="FI10" i="44"/>
  <c r="FJ10" i="44"/>
  <c r="FK10" i="44"/>
  <c r="FL10" i="44"/>
  <c r="FM10" i="44"/>
  <c r="FN10" i="44"/>
  <c r="FO10" i="44"/>
  <c r="FP10" i="44"/>
  <c r="FQ10" i="44"/>
  <c r="FR10" i="44"/>
  <c r="FS10" i="44"/>
  <c r="FT10" i="44"/>
  <c r="FU10" i="44"/>
  <c r="FV10" i="44"/>
  <c r="FW10" i="44"/>
  <c r="FX10" i="44"/>
  <c r="FY10" i="44"/>
  <c r="FZ10" i="44"/>
  <c r="GA10" i="44"/>
  <c r="GB10" i="44"/>
  <c r="GC10" i="44"/>
  <c r="GD10" i="44"/>
  <c r="GE10" i="44"/>
  <c r="GF10" i="44"/>
  <c r="GG10" i="44"/>
  <c r="GH10" i="44"/>
  <c r="GI10" i="44"/>
  <c r="GJ10" i="44"/>
  <c r="GK10" i="44"/>
  <c r="GL10" i="44"/>
  <c r="GM10" i="44"/>
  <c r="GN10" i="44"/>
  <c r="GO10" i="44"/>
  <c r="GP10" i="44"/>
  <c r="GQ10" i="44"/>
  <c r="GR10" i="44"/>
  <c r="GS10" i="44"/>
  <c r="GT10" i="44"/>
  <c r="GU10" i="44"/>
  <c r="GV10" i="44"/>
  <c r="GW10" i="44"/>
  <c r="GX10" i="44"/>
  <c r="GY10" i="44"/>
  <c r="GZ10" i="44"/>
  <c r="HA10" i="44"/>
  <c r="HB10" i="44"/>
  <c r="HC10" i="44"/>
  <c r="HD10" i="44"/>
  <c r="HE10" i="44"/>
  <c r="HF10" i="44"/>
  <c r="HG10" i="44"/>
  <c r="HH10" i="44"/>
  <c r="HI10" i="44"/>
  <c r="HJ10" i="44"/>
  <c r="HK10" i="44"/>
  <c r="FB13" i="44"/>
  <c r="FC13" i="44"/>
  <c r="FD13" i="44"/>
  <c r="FE13" i="44"/>
  <c r="FF13" i="44"/>
  <c r="FG13" i="44"/>
  <c r="FH13" i="44"/>
  <c r="FI13" i="44"/>
  <c r="FJ13" i="44"/>
  <c r="FK13" i="44"/>
  <c r="FL13" i="44"/>
  <c r="FM13" i="44"/>
  <c r="FN13" i="44"/>
  <c r="FO13" i="44"/>
  <c r="FP13" i="44"/>
  <c r="FQ13" i="44"/>
  <c r="FR13" i="44"/>
  <c r="FS13" i="44"/>
  <c r="FT13" i="44"/>
  <c r="FU13" i="44"/>
  <c r="FV13" i="44"/>
  <c r="FW13" i="44"/>
  <c r="FX13" i="44"/>
  <c r="FY13" i="44"/>
  <c r="FZ13" i="44"/>
  <c r="GA13" i="44"/>
  <c r="GB13" i="44"/>
  <c r="GC13" i="44"/>
  <c r="GD13" i="44"/>
  <c r="GE13" i="44"/>
  <c r="GF13" i="44"/>
  <c r="GG13" i="44"/>
  <c r="GH13" i="44"/>
  <c r="GI13" i="44"/>
  <c r="GJ13" i="44"/>
  <c r="GK13" i="44"/>
  <c r="GL13" i="44"/>
  <c r="GM13" i="44"/>
  <c r="GN13" i="44"/>
  <c r="GO13" i="44"/>
  <c r="GP13" i="44"/>
  <c r="GQ13" i="44"/>
  <c r="GR13" i="44"/>
  <c r="GS13" i="44"/>
  <c r="GT13" i="44"/>
  <c r="GU13" i="44"/>
  <c r="GV13" i="44"/>
  <c r="GW13" i="44"/>
  <c r="GX13" i="44"/>
  <c r="GY13" i="44"/>
  <c r="GZ13" i="44"/>
  <c r="HA13" i="44"/>
  <c r="HB13" i="44"/>
  <c r="HC13" i="44"/>
  <c r="HD13" i="44"/>
  <c r="HE13" i="44"/>
  <c r="HF13" i="44"/>
  <c r="HG13" i="44"/>
  <c r="HH13" i="44"/>
  <c r="HI13" i="44"/>
  <c r="HJ13" i="44"/>
  <c r="HK13" i="44"/>
  <c r="FB14" i="44"/>
  <c r="FC14" i="44"/>
  <c r="FD14" i="44"/>
  <c r="FE14" i="44"/>
  <c r="FF14" i="44"/>
  <c r="FG14" i="44"/>
  <c r="FH14" i="44"/>
  <c r="FI14" i="44"/>
  <c r="FJ14" i="44"/>
  <c r="FK14" i="44"/>
  <c r="FL14" i="44"/>
  <c r="FM14" i="44"/>
  <c r="FN14" i="44"/>
  <c r="FO14" i="44"/>
  <c r="FP14" i="44"/>
  <c r="FQ14" i="44"/>
  <c r="FR14" i="44"/>
  <c r="FS14" i="44"/>
  <c r="FT14" i="44"/>
  <c r="FU14" i="44"/>
  <c r="FV14" i="44"/>
  <c r="FW14" i="44"/>
  <c r="FX14" i="44"/>
  <c r="FY14" i="44"/>
  <c r="FZ14" i="44"/>
  <c r="GA14" i="44"/>
  <c r="GB14" i="44"/>
  <c r="GC14" i="44"/>
  <c r="GD14" i="44"/>
  <c r="GE14" i="44"/>
  <c r="GF14" i="44"/>
  <c r="GG14" i="44"/>
  <c r="GH14" i="44"/>
  <c r="GI14" i="44"/>
  <c r="GJ14" i="44"/>
  <c r="GK14" i="44"/>
  <c r="GL14" i="44"/>
  <c r="GM14" i="44"/>
  <c r="GN14" i="44"/>
  <c r="GO14" i="44"/>
  <c r="GP14" i="44"/>
  <c r="GQ14" i="44"/>
  <c r="GR14" i="44"/>
  <c r="GS14" i="44"/>
  <c r="GT14" i="44"/>
  <c r="GU14" i="44"/>
  <c r="GV14" i="44"/>
  <c r="GW14" i="44"/>
  <c r="GX14" i="44"/>
  <c r="GY14" i="44"/>
  <c r="GZ14" i="44"/>
  <c r="HA14" i="44"/>
  <c r="HB14" i="44"/>
  <c r="HC14" i="44"/>
  <c r="HD14" i="44"/>
  <c r="HE14" i="44"/>
  <c r="HF14" i="44"/>
  <c r="HG14" i="44"/>
  <c r="HH14" i="44"/>
  <c r="HI14" i="44"/>
  <c r="HJ14" i="44"/>
  <c r="HK14" i="44"/>
  <c r="FB16" i="44"/>
  <c r="FC16" i="44"/>
  <c r="FD16" i="44"/>
  <c r="FE16" i="44"/>
  <c r="FF16" i="44"/>
  <c r="FG16" i="44"/>
  <c r="FH16" i="44"/>
  <c r="FI16" i="44"/>
  <c r="FJ16" i="44"/>
  <c r="FK16" i="44"/>
  <c r="FL16" i="44"/>
  <c r="FM16" i="44"/>
  <c r="FN16" i="44"/>
  <c r="FO16" i="44"/>
  <c r="FP16" i="44"/>
  <c r="FQ16" i="44"/>
  <c r="FR16" i="44"/>
  <c r="FS16" i="44"/>
  <c r="FT16" i="44"/>
  <c r="FU16" i="44"/>
  <c r="FV16" i="44"/>
  <c r="FW16" i="44"/>
  <c r="FX16" i="44"/>
  <c r="FY16" i="44"/>
  <c r="FZ16" i="44"/>
  <c r="GA16" i="44"/>
  <c r="GB16" i="44"/>
  <c r="GC16" i="44"/>
  <c r="GD16" i="44"/>
  <c r="GE16" i="44"/>
  <c r="GF16" i="44"/>
  <c r="GG16" i="44"/>
  <c r="GH16" i="44"/>
  <c r="GI16" i="44"/>
  <c r="GJ16" i="44"/>
  <c r="GK16" i="44"/>
  <c r="GL16" i="44"/>
  <c r="GM16" i="44"/>
  <c r="GN16" i="44"/>
  <c r="GO16" i="44"/>
  <c r="GP16" i="44"/>
  <c r="GQ16" i="44"/>
  <c r="GR16" i="44"/>
  <c r="GS16" i="44"/>
  <c r="GT16" i="44"/>
  <c r="GU16" i="44"/>
  <c r="GV16" i="44"/>
  <c r="GW16" i="44"/>
  <c r="GX16" i="44"/>
  <c r="GY16" i="44"/>
  <c r="GZ16" i="44"/>
  <c r="HA16" i="44"/>
  <c r="HB16" i="44"/>
  <c r="HC16" i="44"/>
  <c r="HD16" i="44"/>
  <c r="HE16" i="44"/>
  <c r="HF16" i="44"/>
  <c r="HG16" i="44"/>
  <c r="HH16" i="44"/>
  <c r="HI16" i="44"/>
  <c r="HJ16" i="44"/>
  <c r="HK16" i="44"/>
  <c r="FB17" i="44"/>
  <c r="FC17" i="44"/>
  <c r="FD17" i="44"/>
  <c r="FE17" i="44"/>
  <c r="FF17" i="44"/>
  <c r="FG17" i="44"/>
  <c r="FH17" i="44"/>
  <c r="FI17" i="44"/>
  <c r="FJ17" i="44"/>
  <c r="FK17" i="44"/>
  <c r="FL17" i="44"/>
  <c r="FM17" i="44"/>
  <c r="FN17" i="44"/>
  <c r="FO17" i="44"/>
  <c r="FP17" i="44"/>
  <c r="FQ17" i="44"/>
  <c r="FR17" i="44"/>
  <c r="FS17" i="44"/>
  <c r="FT17" i="44"/>
  <c r="FU17" i="44"/>
  <c r="FV17" i="44"/>
  <c r="FW17" i="44"/>
  <c r="FX17" i="44"/>
  <c r="FY17" i="44"/>
  <c r="FZ17" i="44"/>
  <c r="GA17" i="44"/>
  <c r="GB17" i="44"/>
  <c r="GC17" i="44"/>
  <c r="GD17" i="44"/>
  <c r="GE17" i="44"/>
  <c r="GF17" i="44"/>
  <c r="GG17" i="44"/>
  <c r="GH17" i="44"/>
  <c r="GI17" i="44"/>
  <c r="GJ17" i="44"/>
  <c r="GK17" i="44"/>
  <c r="GL17" i="44"/>
  <c r="GM17" i="44"/>
  <c r="GN17" i="44"/>
  <c r="GO17" i="44"/>
  <c r="GP17" i="44"/>
  <c r="GQ17" i="44"/>
  <c r="GR17" i="44"/>
  <c r="GS17" i="44"/>
  <c r="GT17" i="44"/>
  <c r="GU17" i="44"/>
  <c r="GV17" i="44"/>
  <c r="GW17" i="44"/>
  <c r="GX17" i="44"/>
  <c r="GY17" i="44"/>
  <c r="GZ17" i="44"/>
  <c r="HA17" i="44"/>
  <c r="HB17" i="44"/>
  <c r="HC17" i="44"/>
  <c r="HD17" i="44"/>
  <c r="HE17" i="44"/>
  <c r="HF17" i="44"/>
  <c r="HG17" i="44"/>
  <c r="HH17" i="44"/>
  <c r="HI17" i="44"/>
  <c r="HJ17" i="44"/>
  <c r="HK17" i="44"/>
  <c r="FB19" i="44"/>
  <c r="FC19" i="44"/>
  <c r="FD19" i="44"/>
  <c r="FE19" i="44"/>
  <c r="FF19" i="44"/>
  <c r="FG19" i="44"/>
  <c r="FH19" i="44"/>
  <c r="FI19" i="44"/>
  <c r="FJ19" i="44"/>
  <c r="FK19" i="44"/>
  <c r="FL19" i="44"/>
  <c r="FM19" i="44"/>
  <c r="FN19" i="44"/>
  <c r="FO19" i="44"/>
  <c r="FP19" i="44"/>
  <c r="FQ19" i="44"/>
  <c r="FR19" i="44"/>
  <c r="FS19" i="44"/>
  <c r="FT19" i="44"/>
  <c r="FU19" i="44"/>
  <c r="FV19" i="44"/>
  <c r="FW19" i="44"/>
  <c r="FX19" i="44"/>
  <c r="FY19" i="44"/>
  <c r="FZ19" i="44"/>
  <c r="GA19" i="44"/>
  <c r="GB19" i="44"/>
  <c r="GC19" i="44"/>
  <c r="GD19" i="44"/>
  <c r="GE19" i="44"/>
  <c r="GF19" i="44"/>
  <c r="GG19" i="44"/>
  <c r="GH19" i="44"/>
  <c r="GI19" i="44"/>
  <c r="GJ19" i="44"/>
  <c r="GK19" i="44"/>
  <c r="GL19" i="44"/>
  <c r="GM19" i="44"/>
  <c r="GN19" i="44"/>
  <c r="GO19" i="44"/>
  <c r="GP19" i="44"/>
  <c r="GQ19" i="44"/>
  <c r="GR19" i="44"/>
  <c r="GS19" i="44"/>
  <c r="GT19" i="44"/>
  <c r="GU19" i="44"/>
  <c r="GV19" i="44"/>
  <c r="GW19" i="44"/>
  <c r="GX19" i="44"/>
  <c r="GY19" i="44"/>
  <c r="GZ19" i="44"/>
  <c r="HA19" i="44"/>
  <c r="HB19" i="44"/>
  <c r="HC19" i="44"/>
  <c r="HD19" i="44"/>
  <c r="HE19" i="44"/>
  <c r="HF19" i="44"/>
  <c r="HG19" i="44"/>
  <c r="HH19" i="44"/>
  <c r="HI19" i="44"/>
  <c r="HJ19" i="44"/>
  <c r="HK19" i="44"/>
  <c r="FB20" i="44"/>
  <c r="FC20" i="44"/>
  <c r="FD20" i="44"/>
  <c r="FE20" i="44"/>
  <c r="FF20" i="44"/>
  <c r="FG20" i="44"/>
  <c r="FH20" i="44"/>
  <c r="FI20" i="44"/>
  <c r="FJ20" i="44"/>
  <c r="FK20" i="44"/>
  <c r="FL20" i="44"/>
  <c r="FM20" i="44"/>
  <c r="FN20" i="44"/>
  <c r="FO20" i="44"/>
  <c r="FP20" i="44"/>
  <c r="FQ20" i="44"/>
  <c r="FR20" i="44"/>
  <c r="FS20" i="44"/>
  <c r="FT20" i="44"/>
  <c r="FU20" i="44"/>
  <c r="FV20" i="44"/>
  <c r="FW20" i="44"/>
  <c r="FX20" i="44"/>
  <c r="FY20" i="44"/>
  <c r="FZ20" i="44"/>
  <c r="GA20" i="44"/>
  <c r="GB20" i="44"/>
  <c r="GC20" i="44"/>
  <c r="GD20" i="44"/>
  <c r="GE20" i="44"/>
  <c r="GF20" i="44"/>
  <c r="GG20" i="44"/>
  <c r="GH20" i="44"/>
  <c r="GI20" i="44"/>
  <c r="GJ20" i="44"/>
  <c r="GK20" i="44"/>
  <c r="GL20" i="44"/>
  <c r="GM20" i="44"/>
  <c r="GN20" i="44"/>
  <c r="GO20" i="44"/>
  <c r="GP20" i="44"/>
  <c r="GQ20" i="44"/>
  <c r="GR20" i="44"/>
  <c r="GS20" i="44"/>
  <c r="GT20" i="44"/>
  <c r="GU20" i="44"/>
  <c r="GV20" i="44"/>
  <c r="GW20" i="44"/>
  <c r="GX20" i="44"/>
  <c r="GY20" i="44"/>
  <c r="GZ20" i="44"/>
  <c r="HA20" i="44"/>
  <c r="HB20" i="44"/>
  <c r="HC20" i="44"/>
  <c r="HD20" i="44"/>
  <c r="HE20" i="44"/>
  <c r="HF20" i="44"/>
  <c r="HG20" i="44"/>
  <c r="HH20" i="44"/>
  <c r="HI20" i="44"/>
  <c r="HJ20" i="44"/>
  <c r="HK20" i="44"/>
  <c r="FB23" i="44"/>
  <c r="FC23" i="44"/>
  <c r="FD23" i="44"/>
  <c r="FE23" i="44"/>
  <c r="FF23" i="44"/>
  <c r="FG23" i="44"/>
  <c r="FH23" i="44"/>
  <c r="FI23" i="44"/>
  <c r="FJ23" i="44"/>
  <c r="FK23" i="44"/>
  <c r="FL23" i="44"/>
  <c r="FM23" i="44"/>
  <c r="FN23" i="44"/>
  <c r="FO23" i="44"/>
  <c r="FP23" i="44"/>
  <c r="FQ23" i="44"/>
  <c r="FR23" i="44"/>
  <c r="FS23" i="44"/>
  <c r="FT23" i="44"/>
  <c r="FU23" i="44"/>
  <c r="FV23" i="44"/>
  <c r="FW23" i="44"/>
  <c r="FX23" i="44"/>
  <c r="FY23" i="44"/>
  <c r="FZ23" i="44"/>
  <c r="GA23" i="44"/>
  <c r="GB23" i="44"/>
  <c r="GC23" i="44"/>
  <c r="GD23" i="44"/>
  <c r="GE23" i="44"/>
  <c r="GF23" i="44"/>
  <c r="GG23" i="44"/>
  <c r="GH23" i="44"/>
  <c r="GI23" i="44"/>
  <c r="GJ23" i="44"/>
  <c r="GK23" i="44"/>
  <c r="GL23" i="44"/>
  <c r="GM23" i="44"/>
  <c r="GN23" i="44"/>
  <c r="GO23" i="44"/>
  <c r="GP23" i="44"/>
  <c r="GQ23" i="44"/>
  <c r="GR23" i="44"/>
  <c r="GS23" i="44"/>
  <c r="GT23" i="44"/>
  <c r="GU23" i="44"/>
  <c r="GV23" i="44"/>
  <c r="GW23" i="44"/>
  <c r="GX23" i="44"/>
  <c r="GY23" i="44"/>
  <c r="GZ23" i="44"/>
  <c r="HA23" i="44"/>
  <c r="HB23" i="44"/>
  <c r="HC23" i="44"/>
  <c r="HD23" i="44"/>
  <c r="HE23" i="44"/>
  <c r="HF23" i="44"/>
  <c r="HG23" i="44"/>
  <c r="HH23" i="44"/>
  <c r="HI23" i="44"/>
  <c r="HJ23" i="44"/>
  <c r="HK23" i="44"/>
  <c r="FB24" i="44"/>
  <c r="FC24" i="44"/>
  <c r="FD24" i="44"/>
  <c r="FE24" i="44"/>
  <c r="FF24" i="44"/>
  <c r="FG24" i="44"/>
  <c r="FH24" i="44"/>
  <c r="FI24" i="44"/>
  <c r="FJ24" i="44"/>
  <c r="FK24" i="44"/>
  <c r="FL24" i="44"/>
  <c r="FM24" i="44"/>
  <c r="FN24" i="44"/>
  <c r="FO24" i="44"/>
  <c r="FP24" i="44"/>
  <c r="FQ24" i="44"/>
  <c r="FR24" i="44"/>
  <c r="FS24" i="44"/>
  <c r="FT24" i="44"/>
  <c r="FU24" i="44"/>
  <c r="FV24" i="44"/>
  <c r="FW24" i="44"/>
  <c r="FX24" i="44"/>
  <c r="FY24" i="44"/>
  <c r="FZ24" i="44"/>
  <c r="GA24" i="44"/>
  <c r="GB24" i="44"/>
  <c r="GC24" i="44"/>
  <c r="GD24" i="44"/>
  <c r="GE24" i="44"/>
  <c r="GF24" i="44"/>
  <c r="GG24" i="44"/>
  <c r="GH24" i="44"/>
  <c r="GI24" i="44"/>
  <c r="GJ24" i="44"/>
  <c r="GK24" i="44"/>
  <c r="GL24" i="44"/>
  <c r="GM24" i="44"/>
  <c r="GN24" i="44"/>
  <c r="GO24" i="44"/>
  <c r="GP24" i="44"/>
  <c r="GQ24" i="44"/>
  <c r="GR24" i="44"/>
  <c r="GS24" i="44"/>
  <c r="GT24" i="44"/>
  <c r="GU24" i="44"/>
  <c r="GV24" i="44"/>
  <c r="GW24" i="44"/>
  <c r="GX24" i="44"/>
  <c r="GY24" i="44"/>
  <c r="GZ24" i="44"/>
  <c r="HA24" i="44"/>
  <c r="HB24" i="44"/>
  <c r="HC24" i="44"/>
  <c r="HD24" i="44"/>
  <c r="HE24" i="44"/>
  <c r="HF24" i="44"/>
  <c r="HG24" i="44"/>
  <c r="HH24" i="44"/>
  <c r="HI24" i="44"/>
  <c r="HJ24" i="44"/>
  <c r="HK24" i="44"/>
  <c r="FB26" i="44"/>
  <c r="FC26" i="44"/>
  <c r="FD26" i="44"/>
  <c r="FE26" i="44"/>
  <c r="FF26" i="44"/>
  <c r="FG26" i="44"/>
  <c r="FH26" i="44"/>
  <c r="FI26" i="44"/>
  <c r="FJ26" i="44"/>
  <c r="FK26" i="44"/>
  <c r="FL26" i="44"/>
  <c r="FM26" i="44"/>
  <c r="FN26" i="44"/>
  <c r="FO26" i="44"/>
  <c r="FP26" i="44"/>
  <c r="FQ26" i="44"/>
  <c r="FR26" i="44"/>
  <c r="FS26" i="44"/>
  <c r="FT26" i="44"/>
  <c r="FU26" i="44"/>
  <c r="FV26" i="44"/>
  <c r="FW26" i="44"/>
  <c r="FX26" i="44"/>
  <c r="FY26" i="44"/>
  <c r="FZ26" i="44"/>
  <c r="GA26" i="44"/>
  <c r="GB26" i="44"/>
  <c r="GC26" i="44"/>
  <c r="GD26" i="44"/>
  <c r="GE26" i="44"/>
  <c r="GF26" i="44"/>
  <c r="GG26" i="44"/>
  <c r="GH26" i="44"/>
  <c r="GI26" i="44"/>
  <c r="GJ26" i="44"/>
  <c r="GK26" i="44"/>
  <c r="GL26" i="44"/>
  <c r="GM26" i="44"/>
  <c r="GN26" i="44"/>
  <c r="GO26" i="44"/>
  <c r="GP26" i="44"/>
  <c r="GQ26" i="44"/>
  <c r="GR26" i="44"/>
  <c r="GS26" i="44"/>
  <c r="GT26" i="44"/>
  <c r="GU26" i="44"/>
  <c r="GV26" i="44"/>
  <c r="GW26" i="44"/>
  <c r="GX26" i="44"/>
  <c r="GY26" i="44"/>
  <c r="GZ26" i="44"/>
  <c r="HA26" i="44"/>
  <c r="HB26" i="44"/>
  <c r="HC26" i="44"/>
  <c r="HD26" i="44"/>
  <c r="HE26" i="44"/>
  <c r="HF26" i="44"/>
  <c r="HG26" i="44"/>
  <c r="HH26" i="44"/>
  <c r="HI26" i="44"/>
  <c r="HJ26" i="44"/>
  <c r="HK26" i="44"/>
  <c r="FB27" i="44"/>
  <c r="FC27" i="44"/>
  <c r="FD27" i="44"/>
  <c r="FE27" i="44"/>
  <c r="FF27" i="44"/>
  <c r="FG27" i="44"/>
  <c r="FH27" i="44"/>
  <c r="FI27" i="44"/>
  <c r="FJ27" i="44"/>
  <c r="FK27" i="44"/>
  <c r="FL27" i="44"/>
  <c r="FM27" i="44"/>
  <c r="FN27" i="44"/>
  <c r="FO27" i="44"/>
  <c r="FP27" i="44"/>
  <c r="FQ27" i="44"/>
  <c r="FR27" i="44"/>
  <c r="FS27" i="44"/>
  <c r="FT27" i="44"/>
  <c r="FU27" i="44"/>
  <c r="FV27" i="44"/>
  <c r="FW27" i="44"/>
  <c r="FX27" i="44"/>
  <c r="FY27" i="44"/>
  <c r="FZ27" i="44"/>
  <c r="GA27" i="44"/>
  <c r="GB27" i="44"/>
  <c r="GC27" i="44"/>
  <c r="GD27" i="44"/>
  <c r="GE27" i="44"/>
  <c r="GF27" i="44"/>
  <c r="GG27" i="44"/>
  <c r="GH27" i="44"/>
  <c r="GI27" i="44"/>
  <c r="GJ27" i="44"/>
  <c r="GK27" i="44"/>
  <c r="GL27" i="44"/>
  <c r="GM27" i="44"/>
  <c r="GN27" i="44"/>
  <c r="GO27" i="44"/>
  <c r="GP27" i="44"/>
  <c r="GQ27" i="44"/>
  <c r="GR27" i="44"/>
  <c r="GS27" i="44"/>
  <c r="GT27" i="44"/>
  <c r="GU27" i="44"/>
  <c r="GV27" i="44"/>
  <c r="GW27" i="44"/>
  <c r="GX27" i="44"/>
  <c r="GY27" i="44"/>
  <c r="GZ27" i="44"/>
  <c r="HA27" i="44"/>
  <c r="HB27" i="44"/>
  <c r="HC27" i="44"/>
  <c r="HD27" i="44"/>
  <c r="HE27" i="44"/>
  <c r="HF27" i="44"/>
  <c r="HG27" i="44"/>
  <c r="HH27" i="44"/>
  <c r="HI27" i="44"/>
  <c r="HJ27" i="44"/>
  <c r="HK27" i="44"/>
  <c r="FB30" i="44"/>
  <c r="FC30" i="44"/>
  <c r="FD30" i="44"/>
  <c r="FE30" i="44"/>
  <c r="FF30" i="44"/>
  <c r="FG30" i="44"/>
  <c r="FH30" i="44"/>
  <c r="FI30" i="44"/>
  <c r="FJ30" i="44"/>
  <c r="FK30" i="44"/>
  <c r="FL30" i="44"/>
  <c r="FM30" i="44"/>
  <c r="FN30" i="44"/>
  <c r="FO30" i="44"/>
  <c r="FP30" i="44"/>
  <c r="FQ30" i="44"/>
  <c r="FR30" i="44"/>
  <c r="FS30" i="44"/>
  <c r="FT30" i="44"/>
  <c r="FU30" i="44"/>
  <c r="FV30" i="44"/>
  <c r="FW30" i="44"/>
  <c r="FX30" i="44"/>
  <c r="FY30" i="44"/>
  <c r="FZ30" i="44"/>
  <c r="GA30" i="44"/>
  <c r="GB30" i="44"/>
  <c r="GC30" i="44"/>
  <c r="GD30" i="44"/>
  <c r="GE30" i="44"/>
  <c r="GF30" i="44"/>
  <c r="GG30" i="44"/>
  <c r="GH30" i="44"/>
  <c r="GI30" i="44"/>
  <c r="GJ30" i="44"/>
  <c r="GK30" i="44"/>
  <c r="GL30" i="44"/>
  <c r="GM30" i="44"/>
  <c r="GN30" i="44"/>
  <c r="GO30" i="44"/>
  <c r="GP30" i="44"/>
  <c r="GQ30" i="44"/>
  <c r="GR30" i="44"/>
  <c r="GS30" i="44"/>
  <c r="GT30" i="44"/>
  <c r="GU30" i="44"/>
  <c r="GV30" i="44"/>
  <c r="GW30" i="44"/>
  <c r="GX30" i="44"/>
  <c r="GY30" i="44"/>
  <c r="GZ30" i="44"/>
  <c r="HA30" i="44"/>
  <c r="HB30" i="44"/>
  <c r="HC30" i="44"/>
  <c r="HD30" i="44"/>
  <c r="HE30" i="44"/>
  <c r="HF30" i="44"/>
  <c r="HG30" i="44"/>
  <c r="HH30" i="44"/>
  <c r="HI30" i="44"/>
  <c r="HJ30" i="44"/>
  <c r="HK30" i="44"/>
  <c r="FB31" i="44"/>
  <c r="FC31" i="44"/>
  <c r="FD31" i="44"/>
  <c r="FE31" i="44"/>
  <c r="FF31" i="44"/>
  <c r="FG31" i="44"/>
  <c r="FH31" i="44"/>
  <c r="FI31" i="44"/>
  <c r="FJ31" i="44"/>
  <c r="FK31" i="44"/>
  <c r="FL31" i="44"/>
  <c r="FM31" i="44"/>
  <c r="FN31" i="44"/>
  <c r="FO31" i="44"/>
  <c r="FP31" i="44"/>
  <c r="FQ31" i="44"/>
  <c r="FR31" i="44"/>
  <c r="FS31" i="44"/>
  <c r="FT31" i="44"/>
  <c r="FU31" i="44"/>
  <c r="FV31" i="44"/>
  <c r="FW31" i="44"/>
  <c r="FX31" i="44"/>
  <c r="FY31" i="44"/>
  <c r="FZ31" i="44"/>
  <c r="GA31" i="44"/>
  <c r="GB31" i="44"/>
  <c r="GC31" i="44"/>
  <c r="GD31" i="44"/>
  <c r="GE31" i="44"/>
  <c r="GF31" i="44"/>
  <c r="GG31" i="44"/>
  <c r="GH31" i="44"/>
  <c r="GI31" i="44"/>
  <c r="GJ31" i="44"/>
  <c r="GK31" i="44"/>
  <c r="GL31" i="44"/>
  <c r="GM31" i="44"/>
  <c r="GN31" i="44"/>
  <c r="GO31" i="44"/>
  <c r="GP31" i="44"/>
  <c r="GQ31" i="44"/>
  <c r="GR31" i="44"/>
  <c r="GS31" i="44"/>
  <c r="GT31" i="44"/>
  <c r="GU31" i="44"/>
  <c r="GV31" i="44"/>
  <c r="GW31" i="44"/>
  <c r="GX31" i="44"/>
  <c r="GY31" i="44"/>
  <c r="GZ31" i="44"/>
  <c r="HA31" i="44"/>
  <c r="HB31" i="44"/>
  <c r="HC31" i="44"/>
  <c r="HD31" i="44"/>
  <c r="HE31" i="44"/>
  <c r="HF31" i="44"/>
  <c r="HG31" i="44"/>
  <c r="HH31" i="44"/>
  <c r="HI31" i="44"/>
  <c r="HJ31" i="44"/>
  <c r="HK31" i="44"/>
  <c r="FB33" i="44"/>
  <c r="FC33" i="44"/>
  <c r="FD33" i="44"/>
  <c r="FE33" i="44"/>
  <c r="FF33" i="44"/>
  <c r="FG33" i="44"/>
  <c r="FH33" i="44"/>
  <c r="FI33" i="44"/>
  <c r="FJ33" i="44"/>
  <c r="FK33" i="44"/>
  <c r="FL33" i="44"/>
  <c r="FM33" i="44"/>
  <c r="FN33" i="44"/>
  <c r="FO33" i="44"/>
  <c r="FP33" i="44"/>
  <c r="FQ33" i="44"/>
  <c r="FR33" i="44"/>
  <c r="FS33" i="44"/>
  <c r="FT33" i="44"/>
  <c r="FU33" i="44"/>
  <c r="FV33" i="44"/>
  <c r="FW33" i="44"/>
  <c r="FX33" i="44"/>
  <c r="FY33" i="44"/>
  <c r="FZ33" i="44"/>
  <c r="GA33" i="44"/>
  <c r="GB33" i="44"/>
  <c r="GC33" i="44"/>
  <c r="GD33" i="44"/>
  <c r="GE33" i="44"/>
  <c r="GF33" i="44"/>
  <c r="GG33" i="44"/>
  <c r="GH33" i="44"/>
  <c r="GI33" i="44"/>
  <c r="GJ33" i="44"/>
  <c r="GK33" i="44"/>
  <c r="GL33" i="44"/>
  <c r="GM33" i="44"/>
  <c r="GN33" i="44"/>
  <c r="GO33" i="44"/>
  <c r="GP33" i="44"/>
  <c r="GQ33" i="44"/>
  <c r="GR33" i="44"/>
  <c r="GS33" i="44"/>
  <c r="GT33" i="44"/>
  <c r="GU33" i="44"/>
  <c r="GV33" i="44"/>
  <c r="GW33" i="44"/>
  <c r="GX33" i="44"/>
  <c r="GY33" i="44"/>
  <c r="GZ33" i="44"/>
  <c r="HA33" i="44"/>
  <c r="HB33" i="44"/>
  <c r="HC33" i="44"/>
  <c r="HD33" i="44"/>
  <c r="HE33" i="44"/>
  <c r="HF33" i="44"/>
  <c r="HG33" i="44"/>
  <c r="HH33" i="44"/>
  <c r="HI33" i="44"/>
  <c r="HJ33" i="44"/>
  <c r="HK33" i="44"/>
  <c r="FB34" i="44"/>
  <c r="FC34" i="44"/>
  <c r="FD34" i="44"/>
  <c r="FE34" i="44"/>
  <c r="FF34" i="44"/>
  <c r="FG34" i="44"/>
  <c r="FH34" i="44"/>
  <c r="FI34" i="44"/>
  <c r="FJ34" i="44"/>
  <c r="FK34" i="44"/>
  <c r="FL34" i="44"/>
  <c r="FM34" i="44"/>
  <c r="FN34" i="44"/>
  <c r="FO34" i="44"/>
  <c r="FP34" i="44"/>
  <c r="FQ34" i="44"/>
  <c r="FR34" i="44"/>
  <c r="FS34" i="44"/>
  <c r="FT34" i="44"/>
  <c r="FU34" i="44"/>
  <c r="FV34" i="44"/>
  <c r="FW34" i="44"/>
  <c r="FX34" i="44"/>
  <c r="FY34" i="44"/>
  <c r="FZ34" i="44"/>
  <c r="GA34" i="44"/>
  <c r="GB34" i="44"/>
  <c r="GC34" i="44"/>
  <c r="GD34" i="44"/>
  <c r="GE34" i="44"/>
  <c r="GF34" i="44"/>
  <c r="GG34" i="44"/>
  <c r="GH34" i="44"/>
  <c r="GI34" i="44"/>
  <c r="GJ34" i="44"/>
  <c r="GK34" i="44"/>
  <c r="GL34" i="44"/>
  <c r="GM34" i="44"/>
  <c r="GN34" i="44"/>
  <c r="GO34" i="44"/>
  <c r="GP34" i="44"/>
  <c r="GQ34" i="44"/>
  <c r="GR34" i="44"/>
  <c r="GS34" i="44"/>
  <c r="GT34" i="44"/>
  <c r="GU34" i="44"/>
  <c r="GV34" i="44"/>
  <c r="GW34" i="44"/>
  <c r="GX34" i="44"/>
  <c r="GY34" i="44"/>
  <c r="GZ34" i="44"/>
  <c r="HA34" i="44"/>
  <c r="HB34" i="44"/>
  <c r="HC34" i="44"/>
  <c r="HD34" i="44"/>
  <c r="HE34" i="44"/>
  <c r="HF34" i="44"/>
  <c r="HG34" i="44"/>
  <c r="HH34" i="44"/>
  <c r="HI34" i="44"/>
  <c r="HJ34" i="44"/>
  <c r="HK34" i="44"/>
  <c r="FB37" i="44"/>
  <c r="FC37" i="44"/>
  <c r="FD37" i="44"/>
  <c r="FE37" i="44"/>
  <c r="FF37" i="44"/>
  <c r="FG37" i="44"/>
  <c r="FH37" i="44"/>
  <c r="FI37" i="44"/>
  <c r="FJ37" i="44"/>
  <c r="FK37" i="44"/>
  <c r="FL37" i="44"/>
  <c r="FM37" i="44"/>
  <c r="FN37" i="44"/>
  <c r="FO37" i="44"/>
  <c r="FP37" i="44"/>
  <c r="FQ37" i="44"/>
  <c r="FR37" i="44"/>
  <c r="FS37" i="44"/>
  <c r="FT37" i="44"/>
  <c r="FU37" i="44"/>
  <c r="FV37" i="44"/>
  <c r="FW37" i="44"/>
  <c r="FX37" i="44"/>
  <c r="FY37" i="44"/>
  <c r="FZ37" i="44"/>
  <c r="GA37" i="44"/>
  <c r="GB37" i="44"/>
  <c r="GC37" i="44"/>
  <c r="GD37" i="44"/>
  <c r="GE37" i="44"/>
  <c r="GF37" i="44"/>
  <c r="GG37" i="44"/>
  <c r="GH37" i="44"/>
  <c r="GI37" i="44"/>
  <c r="GJ37" i="44"/>
  <c r="GK37" i="44"/>
  <c r="GL37" i="44"/>
  <c r="GM37" i="44"/>
  <c r="GN37" i="44"/>
  <c r="GO37" i="44"/>
  <c r="GP37" i="44"/>
  <c r="GQ37" i="44"/>
  <c r="GR37" i="44"/>
  <c r="GS37" i="44"/>
  <c r="GT37" i="44"/>
  <c r="GU37" i="44"/>
  <c r="GV37" i="44"/>
  <c r="GW37" i="44"/>
  <c r="GX37" i="44"/>
  <c r="GY37" i="44"/>
  <c r="GZ37" i="44"/>
  <c r="HA37" i="44"/>
  <c r="HB37" i="44"/>
  <c r="HC37" i="44"/>
  <c r="HD37" i="44"/>
  <c r="HE37" i="44"/>
  <c r="HF37" i="44"/>
  <c r="HG37" i="44"/>
  <c r="HH37" i="44"/>
  <c r="HI37" i="44"/>
  <c r="HJ37" i="44"/>
  <c r="HK37" i="44"/>
  <c r="FB38" i="44"/>
  <c r="FC38" i="44"/>
  <c r="FD38" i="44"/>
  <c r="FE38" i="44"/>
  <c r="FF38" i="44"/>
  <c r="FG38" i="44"/>
  <c r="FH38" i="44"/>
  <c r="FI38" i="44"/>
  <c r="FJ38" i="44"/>
  <c r="FK38" i="44"/>
  <c r="FL38" i="44"/>
  <c r="FM38" i="44"/>
  <c r="FN38" i="44"/>
  <c r="FO38" i="44"/>
  <c r="FP38" i="44"/>
  <c r="FQ38" i="44"/>
  <c r="FR38" i="44"/>
  <c r="FS38" i="44"/>
  <c r="FT38" i="44"/>
  <c r="FU38" i="44"/>
  <c r="FV38" i="44"/>
  <c r="FW38" i="44"/>
  <c r="FX38" i="44"/>
  <c r="FY38" i="44"/>
  <c r="FZ38" i="44"/>
  <c r="GA38" i="44"/>
  <c r="GB38" i="44"/>
  <c r="GC38" i="44"/>
  <c r="GD38" i="44"/>
  <c r="GE38" i="44"/>
  <c r="GF38" i="44"/>
  <c r="GG38" i="44"/>
  <c r="GH38" i="44"/>
  <c r="GI38" i="44"/>
  <c r="GJ38" i="44"/>
  <c r="GK38" i="44"/>
  <c r="GL38" i="44"/>
  <c r="GM38" i="44"/>
  <c r="GN38" i="44"/>
  <c r="GO38" i="44"/>
  <c r="GP38" i="44"/>
  <c r="GQ38" i="44"/>
  <c r="GR38" i="44"/>
  <c r="GS38" i="44"/>
  <c r="GT38" i="44"/>
  <c r="GU38" i="44"/>
  <c r="GV38" i="44"/>
  <c r="GW38" i="44"/>
  <c r="GX38" i="44"/>
  <c r="GY38" i="44"/>
  <c r="GZ38" i="44"/>
  <c r="HA38" i="44"/>
  <c r="HB38" i="44"/>
  <c r="HC38" i="44"/>
  <c r="HD38" i="44"/>
  <c r="HE38" i="44"/>
  <c r="HF38" i="44"/>
  <c r="HG38" i="44"/>
  <c r="HH38" i="44"/>
  <c r="HI38" i="44"/>
  <c r="HJ38" i="44"/>
  <c r="HK38" i="44"/>
  <c r="CW6" i="44"/>
  <c r="CX6" i="44"/>
  <c r="CY6" i="44"/>
  <c r="CZ6" i="44"/>
  <c r="DA6" i="44"/>
  <c r="DB6" i="44"/>
  <c r="DC6" i="44"/>
  <c r="DD6" i="44"/>
  <c r="DE6" i="44"/>
  <c r="DF6" i="44"/>
  <c r="DG6" i="44"/>
  <c r="DH6" i="44"/>
  <c r="DI6" i="44"/>
  <c r="DJ6" i="44"/>
  <c r="DK6" i="44"/>
  <c r="DL6" i="44"/>
  <c r="DM6" i="44"/>
  <c r="DN6" i="44"/>
  <c r="DO6" i="44"/>
  <c r="DP6" i="44"/>
  <c r="DQ6" i="44"/>
  <c r="DR6" i="44"/>
  <c r="DS6" i="44"/>
  <c r="DT6" i="44"/>
  <c r="DU6" i="44"/>
  <c r="DV6" i="44"/>
  <c r="DW6" i="44"/>
  <c r="DX6" i="44"/>
  <c r="DY6" i="44"/>
  <c r="DZ6" i="44"/>
  <c r="EA6" i="44"/>
  <c r="EB6" i="44"/>
  <c r="EC6" i="44"/>
  <c r="ED6" i="44"/>
  <c r="EE6" i="44"/>
  <c r="EF6" i="44"/>
  <c r="EG6" i="44"/>
  <c r="EH6" i="44"/>
  <c r="EI6" i="44"/>
  <c r="EJ6" i="44"/>
  <c r="EK6" i="44"/>
  <c r="EL6" i="44"/>
  <c r="EM6" i="44"/>
  <c r="EN6" i="44"/>
  <c r="EO6" i="44"/>
  <c r="EP6" i="44"/>
  <c r="EQ6" i="44"/>
  <c r="ER6" i="44"/>
  <c r="ES6" i="44"/>
  <c r="ET6" i="44"/>
  <c r="EU6" i="44"/>
  <c r="EV6" i="44"/>
  <c r="EW6" i="44"/>
  <c r="EX6" i="44"/>
  <c r="EY6" i="44"/>
  <c r="EZ6" i="44"/>
  <c r="FA6" i="44"/>
  <c r="CW7" i="44"/>
  <c r="CX7" i="44"/>
  <c r="CY7" i="44"/>
  <c r="CZ7" i="44"/>
  <c r="DA7" i="44"/>
  <c r="DB7" i="44"/>
  <c r="DC7" i="44"/>
  <c r="DD7" i="44"/>
  <c r="DE7" i="44"/>
  <c r="DF7" i="44"/>
  <c r="DG7" i="44"/>
  <c r="DH7" i="44"/>
  <c r="DI7" i="44"/>
  <c r="DJ7" i="44"/>
  <c r="DK7" i="44"/>
  <c r="DL7" i="44"/>
  <c r="DM7" i="44"/>
  <c r="DN7" i="44"/>
  <c r="DO7" i="44"/>
  <c r="DP7" i="44"/>
  <c r="DQ7" i="44"/>
  <c r="DR7" i="44"/>
  <c r="DS7" i="44"/>
  <c r="DT7" i="44"/>
  <c r="DU7" i="44"/>
  <c r="DV7" i="44"/>
  <c r="DW7" i="44"/>
  <c r="DX7" i="44"/>
  <c r="DY7" i="44"/>
  <c r="DZ7" i="44"/>
  <c r="EA7" i="44"/>
  <c r="EB7" i="44"/>
  <c r="EC7" i="44"/>
  <c r="ED7" i="44"/>
  <c r="EE7" i="44"/>
  <c r="EF7" i="44"/>
  <c r="EG7" i="44"/>
  <c r="EH7" i="44"/>
  <c r="EI7" i="44"/>
  <c r="EJ7" i="44"/>
  <c r="EK7" i="44"/>
  <c r="EL7" i="44"/>
  <c r="EM7" i="44"/>
  <c r="EN7" i="44"/>
  <c r="EO7" i="44"/>
  <c r="EP7" i="44"/>
  <c r="EQ7" i="44"/>
  <c r="ER7" i="44"/>
  <c r="ES7" i="44"/>
  <c r="ET7" i="44"/>
  <c r="EU7" i="44"/>
  <c r="EV7" i="44"/>
  <c r="EW7" i="44"/>
  <c r="EX7" i="44"/>
  <c r="EY7" i="44"/>
  <c r="EZ7" i="44"/>
  <c r="FA7" i="44"/>
  <c r="CW9" i="44"/>
  <c r="CX9" i="44"/>
  <c r="CY9" i="44"/>
  <c r="CZ9" i="44"/>
  <c r="DA9" i="44"/>
  <c r="DB9" i="44"/>
  <c r="DC9" i="44"/>
  <c r="DD9" i="44"/>
  <c r="DE9" i="44"/>
  <c r="DF9" i="44"/>
  <c r="DG9" i="44"/>
  <c r="DH9" i="44"/>
  <c r="DI9" i="44"/>
  <c r="DJ9" i="44"/>
  <c r="DK9" i="44"/>
  <c r="DL9" i="44"/>
  <c r="DM9" i="44"/>
  <c r="DN9" i="44"/>
  <c r="DO9" i="44"/>
  <c r="DP9" i="44"/>
  <c r="DQ9" i="44"/>
  <c r="DR9" i="44"/>
  <c r="DS9" i="44"/>
  <c r="DT9" i="44"/>
  <c r="DU9" i="44"/>
  <c r="DV9" i="44"/>
  <c r="DW9" i="44"/>
  <c r="DX9" i="44"/>
  <c r="DY9" i="44"/>
  <c r="DZ9" i="44"/>
  <c r="EA9" i="44"/>
  <c r="EB9" i="44"/>
  <c r="EC9" i="44"/>
  <c r="ED9" i="44"/>
  <c r="EE9" i="44"/>
  <c r="EF9" i="44"/>
  <c r="EG9" i="44"/>
  <c r="EH9" i="44"/>
  <c r="EI9" i="44"/>
  <c r="EJ9" i="44"/>
  <c r="EK9" i="44"/>
  <c r="EL9" i="44"/>
  <c r="EM9" i="44"/>
  <c r="EN9" i="44"/>
  <c r="EO9" i="44"/>
  <c r="EP9" i="44"/>
  <c r="EQ9" i="44"/>
  <c r="ER9" i="44"/>
  <c r="ES9" i="44"/>
  <c r="ET9" i="44"/>
  <c r="EU9" i="44"/>
  <c r="EV9" i="44"/>
  <c r="EW9" i="44"/>
  <c r="EX9" i="44"/>
  <c r="EY9" i="44"/>
  <c r="EZ9" i="44"/>
  <c r="FA9" i="44"/>
  <c r="CW10" i="44"/>
  <c r="CX10" i="44"/>
  <c r="CY10" i="44"/>
  <c r="CZ10" i="44"/>
  <c r="DA10" i="44"/>
  <c r="DB10" i="44"/>
  <c r="DC10" i="44"/>
  <c r="DD10" i="44"/>
  <c r="DE10" i="44"/>
  <c r="DF10" i="44"/>
  <c r="DG10" i="44"/>
  <c r="DH10" i="44"/>
  <c r="DI10" i="44"/>
  <c r="DJ10" i="44"/>
  <c r="DK10" i="44"/>
  <c r="DL10" i="44"/>
  <c r="DM10" i="44"/>
  <c r="DN10" i="44"/>
  <c r="DO10" i="44"/>
  <c r="DP10" i="44"/>
  <c r="DQ10" i="44"/>
  <c r="DR10" i="44"/>
  <c r="DS10" i="44"/>
  <c r="DT10" i="44"/>
  <c r="DU10" i="44"/>
  <c r="DV10" i="44"/>
  <c r="DW10" i="44"/>
  <c r="DX10" i="44"/>
  <c r="DY10" i="44"/>
  <c r="DZ10" i="44"/>
  <c r="EA10" i="44"/>
  <c r="EB10" i="44"/>
  <c r="EC10" i="44"/>
  <c r="ED10" i="44"/>
  <c r="EE10" i="44"/>
  <c r="EF10" i="44"/>
  <c r="EG10" i="44"/>
  <c r="EH10" i="44"/>
  <c r="EI10" i="44"/>
  <c r="EJ10" i="44"/>
  <c r="EK10" i="44"/>
  <c r="EL10" i="44"/>
  <c r="EM10" i="44"/>
  <c r="EN10" i="44"/>
  <c r="EO10" i="44"/>
  <c r="EP10" i="44"/>
  <c r="EQ10" i="44"/>
  <c r="ER10" i="44"/>
  <c r="ES10" i="44"/>
  <c r="ET10" i="44"/>
  <c r="EU10" i="44"/>
  <c r="EV10" i="44"/>
  <c r="EW10" i="44"/>
  <c r="EX10" i="44"/>
  <c r="EY10" i="44"/>
  <c r="EZ10" i="44"/>
  <c r="FA10" i="44"/>
  <c r="CW13" i="44"/>
  <c r="CX13" i="44"/>
  <c r="CY13" i="44"/>
  <c r="CZ13" i="44"/>
  <c r="DA13" i="44"/>
  <c r="DB13" i="44"/>
  <c r="DC13" i="44"/>
  <c r="DD13" i="44"/>
  <c r="DE13" i="44"/>
  <c r="DF13" i="44"/>
  <c r="DG13" i="44"/>
  <c r="DH13" i="44"/>
  <c r="DI13" i="44"/>
  <c r="DJ13" i="44"/>
  <c r="DK13" i="44"/>
  <c r="DL13" i="44"/>
  <c r="DM13" i="44"/>
  <c r="DN13" i="44"/>
  <c r="DO13" i="44"/>
  <c r="DP13" i="44"/>
  <c r="DQ13" i="44"/>
  <c r="DR13" i="44"/>
  <c r="DS13" i="44"/>
  <c r="DT13" i="44"/>
  <c r="DU13" i="44"/>
  <c r="DV13" i="44"/>
  <c r="DW13" i="44"/>
  <c r="DX13" i="44"/>
  <c r="DY13" i="44"/>
  <c r="DZ13" i="44"/>
  <c r="EA13" i="44"/>
  <c r="EB13" i="44"/>
  <c r="EC13" i="44"/>
  <c r="ED13" i="44"/>
  <c r="EE13" i="44"/>
  <c r="EF13" i="44"/>
  <c r="EG13" i="44"/>
  <c r="EH13" i="44"/>
  <c r="EI13" i="44"/>
  <c r="EJ13" i="44"/>
  <c r="EK13" i="44"/>
  <c r="EL13" i="44"/>
  <c r="EM13" i="44"/>
  <c r="EN13" i="44"/>
  <c r="EO13" i="44"/>
  <c r="EP13" i="44"/>
  <c r="EQ13" i="44"/>
  <c r="ER13" i="44"/>
  <c r="ES13" i="44"/>
  <c r="ET13" i="44"/>
  <c r="EU13" i="44"/>
  <c r="EV13" i="44"/>
  <c r="EW13" i="44"/>
  <c r="EX13" i="44"/>
  <c r="EY13" i="44"/>
  <c r="EZ13" i="44"/>
  <c r="FA13" i="44"/>
  <c r="CW14" i="44"/>
  <c r="CX14" i="44"/>
  <c r="CY14" i="44"/>
  <c r="CZ14" i="44"/>
  <c r="DA14" i="44"/>
  <c r="DB14" i="44"/>
  <c r="DC14" i="44"/>
  <c r="DD14" i="44"/>
  <c r="DE14" i="44"/>
  <c r="DF14" i="44"/>
  <c r="DG14" i="44"/>
  <c r="DH14" i="44"/>
  <c r="DI14" i="44"/>
  <c r="DJ14" i="44"/>
  <c r="DK14" i="44"/>
  <c r="DL14" i="44"/>
  <c r="DM14" i="44"/>
  <c r="DN14" i="44"/>
  <c r="DO14" i="44"/>
  <c r="DP14" i="44"/>
  <c r="DQ14" i="44"/>
  <c r="DR14" i="44"/>
  <c r="DS14" i="44"/>
  <c r="DT14" i="44"/>
  <c r="DU14" i="44"/>
  <c r="DV14" i="44"/>
  <c r="DW14" i="44"/>
  <c r="DX14" i="44"/>
  <c r="DY14" i="44"/>
  <c r="DZ14" i="44"/>
  <c r="EA14" i="44"/>
  <c r="EB14" i="44"/>
  <c r="EC14" i="44"/>
  <c r="ED14" i="44"/>
  <c r="EE14" i="44"/>
  <c r="EF14" i="44"/>
  <c r="EG14" i="44"/>
  <c r="EH14" i="44"/>
  <c r="EI14" i="44"/>
  <c r="EJ14" i="44"/>
  <c r="EK14" i="44"/>
  <c r="EL14" i="44"/>
  <c r="EM14" i="44"/>
  <c r="EN14" i="44"/>
  <c r="EO14" i="44"/>
  <c r="EP14" i="44"/>
  <c r="EQ14" i="44"/>
  <c r="ER14" i="44"/>
  <c r="ES14" i="44"/>
  <c r="ET14" i="44"/>
  <c r="EU14" i="44"/>
  <c r="EV14" i="44"/>
  <c r="EW14" i="44"/>
  <c r="EX14" i="44"/>
  <c r="EY14" i="44"/>
  <c r="EZ14" i="44"/>
  <c r="FA14" i="44"/>
  <c r="CW16" i="44"/>
  <c r="CX16" i="44"/>
  <c r="CY16" i="44"/>
  <c r="CZ16" i="44"/>
  <c r="DA16" i="44"/>
  <c r="DB16" i="44"/>
  <c r="DC16" i="44"/>
  <c r="DD16" i="44"/>
  <c r="DE16" i="44"/>
  <c r="DF16" i="44"/>
  <c r="DG16" i="44"/>
  <c r="DH16" i="44"/>
  <c r="DI16" i="44"/>
  <c r="DJ16" i="44"/>
  <c r="DK16" i="44"/>
  <c r="DL16" i="44"/>
  <c r="DM16" i="44"/>
  <c r="DN16" i="44"/>
  <c r="DO16" i="44"/>
  <c r="DP16" i="44"/>
  <c r="DQ16" i="44"/>
  <c r="DR16" i="44"/>
  <c r="DS16" i="44"/>
  <c r="DT16" i="44"/>
  <c r="DU16" i="44"/>
  <c r="DV16" i="44"/>
  <c r="DW16" i="44"/>
  <c r="DX16" i="44"/>
  <c r="DY16" i="44"/>
  <c r="DZ16" i="44"/>
  <c r="EA16" i="44"/>
  <c r="EB16" i="44"/>
  <c r="EC16" i="44"/>
  <c r="ED16" i="44"/>
  <c r="EE16" i="44"/>
  <c r="EF16" i="44"/>
  <c r="EG16" i="44"/>
  <c r="EH16" i="44"/>
  <c r="EI16" i="44"/>
  <c r="EJ16" i="44"/>
  <c r="EK16" i="44"/>
  <c r="EL16" i="44"/>
  <c r="EM16" i="44"/>
  <c r="EN16" i="44"/>
  <c r="EO16" i="44"/>
  <c r="EP16" i="44"/>
  <c r="EQ16" i="44"/>
  <c r="ER16" i="44"/>
  <c r="ES16" i="44"/>
  <c r="ET16" i="44"/>
  <c r="EU16" i="44"/>
  <c r="EV16" i="44"/>
  <c r="EW16" i="44"/>
  <c r="EX16" i="44"/>
  <c r="EY16" i="44"/>
  <c r="EZ16" i="44"/>
  <c r="FA16" i="44"/>
  <c r="CW17" i="44"/>
  <c r="CX17" i="44"/>
  <c r="CY17" i="44"/>
  <c r="CZ17" i="44"/>
  <c r="DA17" i="44"/>
  <c r="DB17" i="44"/>
  <c r="DC17" i="44"/>
  <c r="DD17" i="44"/>
  <c r="DE17" i="44"/>
  <c r="DF17" i="44"/>
  <c r="DG17" i="44"/>
  <c r="DH17" i="44"/>
  <c r="DI17" i="44"/>
  <c r="DJ17" i="44"/>
  <c r="DK17" i="44"/>
  <c r="DL17" i="44"/>
  <c r="DM17" i="44"/>
  <c r="DN17" i="44"/>
  <c r="DO17" i="44"/>
  <c r="DP17" i="44"/>
  <c r="DQ17" i="44"/>
  <c r="DR17" i="44"/>
  <c r="DS17" i="44"/>
  <c r="DT17" i="44"/>
  <c r="DU17" i="44"/>
  <c r="DV17" i="44"/>
  <c r="DW17" i="44"/>
  <c r="DX17" i="44"/>
  <c r="DY17" i="44"/>
  <c r="DZ17" i="44"/>
  <c r="EA17" i="44"/>
  <c r="EB17" i="44"/>
  <c r="EC17" i="44"/>
  <c r="ED17" i="44"/>
  <c r="EE17" i="44"/>
  <c r="EF17" i="44"/>
  <c r="EG17" i="44"/>
  <c r="EH17" i="44"/>
  <c r="EI17" i="44"/>
  <c r="EJ17" i="44"/>
  <c r="EK17" i="44"/>
  <c r="EL17" i="44"/>
  <c r="EM17" i="44"/>
  <c r="EN17" i="44"/>
  <c r="EO17" i="44"/>
  <c r="EP17" i="44"/>
  <c r="EQ17" i="44"/>
  <c r="ER17" i="44"/>
  <c r="ES17" i="44"/>
  <c r="ET17" i="44"/>
  <c r="EU17" i="44"/>
  <c r="EV17" i="44"/>
  <c r="EW17" i="44"/>
  <c r="EX17" i="44"/>
  <c r="EY17" i="44"/>
  <c r="EZ17" i="44"/>
  <c r="FA17" i="44"/>
  <c r="CW19" i="44"/>
  <c r="CX19" i="44"/>
  <c r="CY19" i="44"/>
  <c r="CZ19" i="44"/>
  <c r="DA19" i="44"/>
  <c r="DB19" i="44"/>
  <c r="DC19" i="44"/>
  <c r="DD19" i="44"/>
  <c r="DE19" i="44"/>
  <c r="DF19" i="44"/>
  <c r="DG19" i="44"/>
  <c r="DH19" i="44"/>
  <c r="DI19" i="44"/>
  <c r="DJ19" i="44"/>
  <c r="DK19" i="44"/>
  <c r="DL19" i="44"/>
  <c r="DM19" i="44"/>
  <c r="DN19" i="44"/>
  <c r="DO19" i="44"/>
  <c r="DP19" i="44"/>
  <c r="DQ19" i="44"/>
  <c r="DR19" i="44"/>
  <c r="DS19" i="44"/>
  <c r="DT19" i="44"/>
  <c r="DU19" i="44"/>
  <c r="DV19" i="44"/>
  <c r="DW19" i="44"/>
  <c r="DX19" i="44"/>
  <c r="DY19" i="44"/>
  <c r="DZ19" i="44"/>
  <c r="EA19" i="44"/>
  <c r="EB19" i="44"/>
  <c r="EC19" i="44"/>
  <c r="ED19" i="44"/>
  <c r="EE19" i="44"/>
  <c r="EF19" i="44"/>
  <c r="EG19" i="44"/>
  <c r="EH19" i="44"/>
  <c r="EI19" i="44"/>
  <c r="EJ19" i="44"/>
  <c r="EK19" i="44"/>
  <c r="EL19" i="44"/>
  <c r="EM19" i="44"/>
  <c r="EN19" i="44"/>
  <c r="EO19" i="44"/>
  <c r="EP19" i="44"/>
  <c r="EQ19" i="44"/>
  <c r="ER19" i="44"/>
  <c r="ES19" i="44"/>
  <c r="ET19" i="44"/>
  <c r="EU19" i="44"/>
  <c r="EV19" i="44"/>
  <c r="EW19" i="44"/>
  <c r="EX19" i="44"/>
  <c r="EY19" i="44"/>
  <c r="EZ19" i="44"/>
  <c r="FA19" i="44"/>
  <c r="CW20" i="44"/>
  <c r="CX20" i="44"/>
  <c r="CY20" i="44"/>
  <c r="CZ20" i="44"/>
  <c r="DA20" i="44"/>
  <c r="DB20" i="44"/>
  <c r="DC20" i="44"/>
  <c r="DD20" i="44"/>
  <c r="DE20" i="44"/>
  <c r="DF20" i="44"/>
  <c r="DG20" i="44"/>
  <c r="DH20" i="44"/>
  <c r="DI20" i="44"/>
  <c r="DJ20" i="44"/>
  <c r="DK20" i="44"/>
  <c r="DL20" i="44"/>
  <c r="DM20" i="44"/>
  <c r="DN20" i="44"/>
  <c r="DO20" i="44"/>
  <c r="DP20" i="44"/>
  <c r="DQ20" i="44"/>
  <c r="DR20" i="44"/>
  <c r="DS20" i="44"/>
  <c r="DT20" i="44"/>
  <c r="DU20" i="44"/>
  <c r="DV20" i="44"/>
  <c r="DW20" i="44"/>
  <c r="DX20" i="44"/>
  <c r="DY20" i="44"/>
  <c r="DZ20" i="44"/>
  <c r="EA20" i="44"/>
  <c r="EB20" i="44"/>
  <c r="EC20" i="44"/>
  <c r="ED20" i="44"/>
  <c r="EE20" i="44"/>
  <c r="EF20" i="44"/>
  <c r="EG20" i="44"/>
  <c r="EH20" i="44"/>
  <c r="EI20" i="44"/>
  <c r="EJ20" i="44"/>
  <c r="EK20" i="44"/>
  <c r="EL20" i="44"/>
  <c r="EM20" i="44"/>
  <c r="EN20" i="44"/>
  <c r="EO20" i="44"/>
  <c r="EP20" i="44"/>
  <c r="EQ20" i="44"/>
  <c r="ER20" i="44"/>
  <c r="ES20" i="44"/>
  <c r="ET20" i="44"/>
  <c r="EU20" i="44"/>
  <c r="EV20" i="44"/>
  <c r="EW20" i="44"/>
  <c r="EX20" i="44"/>
  <c r="EY20" i="44"/>
  <c r="EZ20" i="44"/>
  <c r="FA20" i="44"/>
  <c r="CW23" i="44"/>
  <c r="CX23" i="44"/>
  <c r="CY23" i="44"/>
  <c r="CZ23" i="44"/>
  <c r="DA23" i="44"/>
  <c r="DB23" i="44"/>
  <c r="DC23" i="44"/>
  <c r="DD23" i="44"/>
  <c r="DE23" i="44"/>
  <c r="DF23" i="44"/>
  <c r="DG23" i="44"/>
  <c r="DH23" i="44"/>
  <c r="DI23" i="44"/>
  <c r="DJ23" i="44"/>
  <c r="DK23" i="44"/>
  <c r="DL23" i="44"/>
  <c r="DM23" i="44"/>
  <c r="DN23" i="44"/>
  <c r="DO23" i="44"/>
  <c r="DP23" i="44"/>
  <c r="DQ23" i="44"/>
  <c r="DR23" i="44"/>
  <c r="DS23" i="44"/>
  <c r="DT23" i="44"/>
  <c r="DU23" i="44"/>
  <c r="DV23" i="44"/>
  <c r="DW23" i="44"/>
  <c r="DX23" i="44"/>
  <c r="DY23" i="44"/>
  <c r="DZ23" i="44"/>
  <c r="EA23" i="44"/>
  <c r="EB23" i="44"/>
  <c r="EC23" i="44"/>
  <c r="ED23" i="44"/>
  <c r="EE23" i="44"/>
  <c r="EF23" i="44"/>
  <c r="EG23" i="44"/>
  <c r="EH23" i="44"/>
  <c r="EI23" i="44"/>
  <c r="EJ23" i="44"/>
  <c r="EK23" i="44"/>
  <c r="EL23" i="44"/>
  <c r="EM23" i="44"/>
  <c r="EN23" i="44"/>
  <c r="EO23" i="44"/>
  <c r="EP23" i="44"/>
  <c r="EQ23" i="44"/>
  <c r="ER23" i="44"/>
  <c r="ES23" i="44"/>
  <c r="ET23" i="44"/>
  <c r="EU23" i="44"/>
  <c r="EV23" i="44"/>
  <c r="EW23" i="44"/>
  <c r="EX23" i="44"/>
  <c r="EY23" i="44"/>
  <c r="EZ23" i="44"/>
  <c r="FA23" i="44"/>
  <c r="CW24" i="44"/>
  <c r="CX24" i="44"/>
  <c r="CY24" i="44"/>
  <c r="CZ24" i="44"/>
  <c r="DA24" i="44"/>
  <c r="DB24" i="44"/>
  <c r="DC24" i="44"/>
  <c r="DD24" i="44"/>
  <c r="DE24" i="44"/>
  <c r="DF24" i="44"/>
  <c r="DG24" i="44"/>
  <c r="DH24" i="44"/>
  <c r="DI24" i="44"/>
  <c r="DJ24" i="44"/>
  <c r="DK24" i="44"/>
  <c r="DL24" i="44"/>
  <c r="DM24" i="44"/>
  <c r="DN24" i="44"/>
  <c r="DO24" i="44"/>
  <c r="DP24" i="44"/>
  <c r="DQ24" i="44"/>
  <c r="DR24" i="44"/>
  <c r="DS24" i="44"/>
  <c r="DT24" i="44"/>
  <c r="DU24" i="44"/>
  <c r="DV24" i="44"/>
  <c r="DW24" i="44"/>
  <c r="DX24" i="44"/>
  <c r="DY24" i="44"/>
  <c r="DZ24" i="44"/>
  <c r="EA24" i="44"/>
  <c r="EB24" i="44"/>
  <c r="EC24" i="44"/>
  <c r="ED24" i="44"/>
  <c r="EE24" i="44"/>
  <c r="EF24" i="44"/>
  <c r="EG24" i="44"/>
  <c r="EH24" i="44"/>
  <c r="EI24" i="44"/>
  <c r="EJ24" i="44"/>
  <c r="EK24" i="44"/>
  <c r="EL24" i="44"/>
  <c r="EM24" i="44"/>
  <c r="EN24" i="44"/>
  <c r="EO24" i="44"/>
  <c r="EP24" i="44"/>
  <c r="EQ24" i="44"/>
  <c r="ER24" i="44"/>
  <c r="ES24" i="44"/>
  <c r="ET24" i="44"/>
  <c r="EU24" i="44"/>
  <c r="EV24" i="44"/>
  <c r="EW24" i="44"/>
  <c r="EX24" i="44"/>
  <c r="EY24" i="44"/>
  <c r="EZ24" i="44"/>
  <c r="FA24" i="44"/>
  <c r="CW26" i="44"/>
  <c r="CX26" i="44"/>
  <c r="CY26" i="44"/>
  <c r="CZ26" i="44"/>
  <c r="DA26" i="44"/>
  <c r="DB26" i="44"/>
  <c r="DC26" i="44"/>
  <c r="DD26" i="44"/>
  <c r="DE26" i="44"/>
  <c r="DF26" i="44"/>
  <c r="DG26" i="44"/>
  <c r="DH26" i="44"/>
  <c r="DI26" i="44"/>
  <c r="DJ26" i="44"/>
  <c r="DK26" i="44"/>
  <c r="DL26" i="44"/>
  <c r="DM26" i="44"/>
  <c r="DN26" i="44"/>
  <c r="DO26" i="44"/>
  <c r="DP26" i="44"/>
  <c r="DQ26" i="44"/>
  <c r="DR26" i="44"/>
  <c r="DS26" i="44"/>
  <c r="DT26" i="44"/>
  <c r="DU26" i="44"/>
  <c r="DV26" i="44"/>
  <c r="DW26" i="44"/>
  <c r="DX26" i="44"/>
  <c r="DY26" i="44"/>
  <c r="DZ26" i="44"/>
  <c r="EA26" i="44"/>
  <c r="EB26" i="44"/>
  <c r="EC26" i="44"/>
  <c r="ED26" i="44"/>
  <c r="EE26" i="44"/>
  <c r="EF26" i="44"/>
  <c r="EG26" i="44"/>
  <c r="EH26" i="44"/>
  <c r="EI26" i="44"/>
  <c r="EJ26" i="44"/>
  <c r="EK26" i="44"/>
  <c r="EL26" i="44"/>
  <c r="EM26" i="44"/>
  <c r="EN26" i="44"/>
  <c r="EO26" i="44"/>
  <c r="EP26" i="44"/>
  <c r="EQ26" i="44"/>
  <c r="ER26" i="44"/>
  <c r="ES26" i="44"/>
  <c r="ET26" i="44"/>
  <c r="EU26" i="44"/>
  <c r="EV26" i="44"/>
  <c r="EW26" i="44"/>
  <c r="EX26" i="44"/>
  <c r="EY26" i="44"/>
  <c r="EZ26" i="44"/>
  <c r="FA26" i="44"/>
  <c r="CW27" i="44"/>
  <c r="CX27" i="44"/>
  <c r="CY27" i="44"/>
  <c r="CZ27" i="44"/>
  <c r="DA27" i="44"/>
  <c r="DB27" i="44"/>
  <c r="DC27" i="44"/>
  <c r="DD27" i="44"/>
  <c r="DE27" i="44"/>
  <c r="DF27" i="44"/>
  <c r="DG27" i="44"/>
  <c r="DH27" i="44"/>
  <c r="DI27" i="44"/>
  <c r="DJ27" i="44"/>
  <c r="DK27" i="44"/>
  <c r="DL27" i="44"/>
  <c r="DM27" i="44"/>
  <c r="DN27" i="44"/>
  <c r="DO27" i="44"/>
  <c r="DP27" i="44"/>
  <c r="DQ27" i="44"/>
  <c r="DR27" i="44"/>
  <c r="DS27" i="44"/>
  <c r="DT27" i="44"/>
  <c r="DU27" i="44"/>
  <c r="DV27" i="44"/>
  <c r="DW27" i="44"/>
  <c r="DX27" i="44"/>
  <c r="DY27" i="44"/>
  <c r="DZ27" i="44"/>
  <c r="EA27" i="44"/>
  <c r="EB27" i="44"/>
  <c r="EC27" i="44"/>
  <c r="ED27" i="44"/>
  <c r="EE27" i="44"/>
  <c r="EF27" i="44"/>
  <c r="EG27" i="44"/>
  <c r="EH27" i="44"/>
  <c r="EI27" i="44"/>
  <c r="EJ27" i="44"/>
  <c r="EK27" i="44"/>
  <c r="EL27" i="44"/>
  <c r="EM27" i="44"/>
  <c r="EN27" i="44"/>
  <c r="EO27" i="44"/>
  <c r="EP27" i="44"/>
  <c r="EQ27" i="44"/>
  <c r="ER27" i="44"/>
  <c r="ES27" i="44"/>
  <c r="ET27" i="44"/>
  <c r="EU27" i="44"/>
  <c r="EV27" i="44"/>
  <c r="EW27" i="44"/>
  <c r="EX27" i="44"/>
  <c r="EY27" i="44"/>
  <c r="EZ27" i="44"/>
  <c r="FA27" i="44"/>
  <c r="CW30" i="44"/>
  <c r="CX30" i="44"/>
  <c r="CY30" i="44"/>
  <c r="CZ30" i="44"/>
  <c r="DA30" i="44"/>
  <c r="DB30" i="44"/>
  <c r="DC30" i="44"/>
  <c r="DD30" i="44"/>
  <c r="DE30" i="44"/>
  <c r="DF30" i="44"/>
  <c r="DG30" i="44"/>
  <c r="DH30" i="44"/>
  <c r="DI30" i="44"/>
  <c r="DJ30" i="44"/>
  <c r="DK30" i="44"/>
  <c r="DL30" i="44"/>
  <c r="DM30" i="44"/>
  <c r="DN30" i="44"/>
  <c r="DO30" i="44"/>
  <c r="DP30" i="44"/>
  <c r="DQ30" i="44"/>
  <c r="DR30" i="44"/>
  <c r="DS30" i="44"/>
  <c r="DT30" i="44"/>
  <c r="DU30" i="44"/>
  <c r="DV30" i="44"/>
  <c r="DW30" i="44"/>
  <c r="DX30" i="44"/>
  <c r="DY30" i="44"/>
  <c r="DZ30" i="44"/>
  <c r="EA30" i="44"/>
  <c r="EB30" i="44"/>
  <c r="EC30" i="44"/>
  <c r="ED30" i="44"/>
  <c r="EE30" i="44"/>
  <c r="EF30" i="44"/>
  <c r="EG30" i="44"/>
  <c r="EH30" i="44"/>
  <c r="EI30" i="44"/>
  <c r="EJ30" i="44"/>
  <c r="EK30" i="44"/>
  <c r="EL30" i="44"/>
  <c r="EM30" i="44"/>
  <c r="EN30" i="44"/>
  <c r="EO30" i="44"/>
  <c r="EP30" i="44"/>
  <c r="EQ30" i="44"/>
  <c r="ER30" i="44"/>
  <c r="ES30" i="44"/>
  <c r="ET30" i="44"/>
  <c r="EU30" i="44"/>
  <c r="EV30" i="44"/>
  <c r="EW30" i="44"/>
  <c r="EX30" i="44"/>
  <c r="EY30" i="44"/>
  <c r="EZ30" i="44"/>
  <c r="FA30" i="44"/>
  <c r="CW31" i="44"/>
  <c r="CX31" i="44"/>
  <c r="CY31" i="44"/>
  <c r="CZ31" i="44"/>
  <c r="DA31" i="44"/>
  <c r="DB31" i="44"/>
  <c r="DC31" i="44"/>
  <c r="DD31" i="44"/>
  <c r="DE31" i="44"/>
  <c r="DF31" i="44"/>
  <c r="DG31" i="44"/>
  <c r="DH31" i="44"/>
  <c r="DI31" i="44"/>
  <c r="DJ31" i="44"/>
  <c r="DK31" i="44"/>
  <c r="DL31" i="44"/>
  <c r="DM31" i="44"/>
  <c r="DN31" i="44"/>
  <c r="DO31" i="44"/>
  <c r="DP31" i="44"/>
  <c r="DQ31" i="44"/>
  <c r="DR31" i="44"/>
  <c r="DS31" i="44"/>
  <c r="DT31" i="44"/>
  <c r="DU31" i="44"/>
  <c r="DV31" i="44"/>
  <c r="DW31" i="44"/>
  <c r="DX31" i="44"/>
  <c r="DY31" i="44"/>
  <c r="DZ31" i="44"/>
  <c r="EA31" i="44"/>
  <c r="EB31" i="44"/>
  <c r="EC31" i="44"/>
  <c r="ED31" i="44"/>
  <c r="EE31" i="44"/>
  <c r="EF31" i="44"/>
  <c r="EG31" i="44"/>
  <c r="EH31" i="44"/>
  <c r="EI31" i="44"/>
  <c r="EJ31" i="44"/>
  <c r="EK31" i="44"/>
  <c r="EL31" i="44"/>
  <c r="EM31" i="44"/>
  <c r="EN31" i="44"/>
  <c r="EO31" i="44"/>
  <c r="EP31" i="44"/>
  <c r="EQ31" i="44"/>
  <c r="ER31" i="44"/>
  <c r="ES31" i="44"/>
  <c r="ET31" i="44"/>
  <c r="EU31" i="44"/>
  <c r="EV31" i="44"/>
  <c r="EW31" i="44"/>
  <c r="EX31" i="44"/>
  <c r="EY31" i="44"/>
  <c r="EZ31" i="44"/>
  <c r="FA31" i="44"/>
  <c r="CW33" i="44"/>
  <c r="CX33" i="44"/>
  <c r="CY33" i="44"/>
  <c r="CZ33" i="44"/>
  <c r="DA33" i="44"/>
  <c r="DB33" i="44"/>
  <c r="DC33" i="44"/>
  <c r="DD33" i="44"/>
  <c r="DE33" i="44"/>
  <c r="DF33" i="44"/>
  <c r="DG33" i="44"/>
  <c r="DH33" i="44"/>
  <c r="DI33" i="44"/>
  <c r="DJ33" i="44"/>
  <c r="DK33" i="44"/>
  <c r="DL33" i="44"/>
  <c r="DM33" i="44"/>
  <c r="DN33" i="44"/>
  <c r="DO33" i="44"/>
  <c r="DP33" i="44"/>
  <c r="DQ33" i="44"/>
  <c r="DR33" i="44"/>
  <c r="DS33" i="44"/>
  <c r="DT33" i="44"/>
  <c r="DU33" i="44"/>
  <c r="DV33" i="44"/>
  <c r="DW33" i="44"/>
  <c r="DX33" i="44"/>
  <c r="DY33" i="44"/>
  <c r="DZ33" i="44"/>
  <c r="EA33" i="44"/>
  <c r="EB33" i="44"/>
  <c r="EC33" i="44"/>
  <c r="ED33" i="44"/>
  <c r="EE33" i="44"/>
  <c r="EF33" i="44"/>
  <c r="EG33" i="44"/>
  <c r="EH33" i="44"/>
  <c r="EI33" i="44"/>
  <c r="EJ33" i="44"/>
  <c r="EK33" i="44"/>
  <c r="EL33" i="44"/>
  <c r="EM33" i="44"/>
  <c r="EN33" i="44"/>
  <c r="EO33" i="44"/>
  <c r="EP33" i="44"/>
  <c r="EQ33" i="44"/>
  <c r="ER33" i="44"/>
  <c r="ES33" i="44"/>
  <c r="ET33" i="44"/>
  <c r="EU33" i="44"/>
  <c r="EV33" i="44"/>
  <c r="EW33" i="44"/>
  <c r="EX33" i="44"/>
  <c r="EY33" i="44"/>
  <c r="EZ33" i="44"/>
  <c r="FA33" i="44"/>
  <c r="CW34" i="44"/>
  <c r="CX34" i="44"/>
  <c r="CY34" i="44"/>
  <c r="CZ34" i="44"/>
  <c r="DA34" i="44"/>
  <c r="DB34" i="44"/>
  <c r="DC34" i="44"/>
  <c r="DD34" i="44"/>
  <c r="DE34" i="44"/>
  <c r="DF34" i="44"/>
  <c r="DG34" i="44"/>
  <c r="DH34" i="44"/>
  <c r="DI34" i="44"/>
  <c r="DJ34" i="44"/>
  <c r="DK34" i="44"/>
  <c r="DL34" i="44"/>
  <c r="DM34" i="44"/>
  <c r="DN34" i="44"/>
  <c r="DO34" i="44"/>
  <c r="DP34" i="44"/>
  <c r="DQ34" i="44"/>
  <c r="DR34" i="44"/>
  <c r="DS34" i="44"/>
  <c r="DT34" i="44"/>
  <c r="DU34" i="44"/>
  <c r="DV34" i="44"/>
  <c r="DW34" i="44"/>
  <c r="DX34" i="44"/>
  <c r="DY34" i="44"/>
  <c r="DZ34" i="44"/>
  <c r="EA34" i="44"/>
  <c r="EB34" i="44"/>
  <c r="EC34" i="44"/>
  <c r="ED34" i="44"/>
  <c r="EE34" i="44"/>
  <c r="EF34" i="44"/>
  <c r="EG34" i="44"/>
  <c r="EH34" i="44"/>
  <c r="EI34" i="44"/>
  <c r="EJ34" i="44"/>
  <c r="EK34" i="44"/>
  <c r="EL34" i="44"/>
  <c r="EM34" i="44"/>
  <c r="EN34" i="44"/>
  <c r="EO34" i="44"/>
  <c r="EP34" i="44"/>
  <c r="EQ34" i="44"/>
  <c r="ER34" i="44"/>
  <c r="ES34" i="44"/>
  <c r="ET34" i="44"/>
  <c r="EU34" i="44"/>
  <c r="EV34" i="44"/>
  <c r="EW34" i="44"/>
  <c r="EX34" i="44"/>
  <c r="EY34" i="44"/>
  <c r="EZ34" i="44"/>
  <c r="FA34" i="44"/>
  <c r="CW37" i="44"/>
  <c r="CX37" i="44"/>
  <c r="CY37" i="44"/>
  <c r="CZ37" i="44"/>
  <c r="DA37" i="44"/>
  <c r="DB37" i="44"/>
  <c r="DC37" i="44"/>
  <c r="DD37" i="44"/>
  <c r="DE37" i="44"/>
  <c r="DF37" i="44"/>
  <c r="DG37" i="44"/>
  <c r="DH37" i="44"/>
  <c r="DI37" i="44"/>
  <c r="DJ37" i="44"/>
  <c r="DK37" i="44"/>
  <c r="DL37" i="44"/>
  <c r="DM37" i="44"/>
  <c r="DN37" i="44"/>
  <c r="DO37" i="44"/>
  <c r="DP37" i="44"/>
  <c r="DQ37" i="44"/>
  <c r="DR37" i="44"/>
  <c r="DS37" i="44"/>
  <c r="DT37" i="44"/>
  <c r="DU37" i="44"/>
  <c r="DV37" i="44"/>
  <c r="DW37" i="44"/>
  <c r="DX37" i="44"/>
  <c r="DY37" i="44"/>
  <c r="DZ37" i="44"/>
  <c r="EA37" i="44"/>
  <c r="EB37" i="44"/>
  <c r="EC37" i="44"/>
  <c r="ED37" i="44"/>
  <c r="EE37" i="44"/>
  <c r="EF37" i="44"/>
  <c r="EG37" i="44"/>
  <c r="EH37" i="44"/>
  <c r="EI37" i="44"/>
  <c r="EJ37" i="44"/>
  <c r="EK37" i="44"/>
  <c r="EL37" i="44"/>
  <c r="EM37" i="44"/>
  <c r="EN37" i="44"/>
  <c r="EO37" i="44"/>
  <c r="EP37" i="44"/>
  <c r="EQ37" i="44"/>
  <c r="ER37" i="44"/>
  <c r="ES37" i="44"/>
  <c r="ET37" i="44"/>
  <c r="EU37" i="44"/>
  <c r="EV37" i="44"/>
  <c r="EW37" i="44"/>
  <c r="EX37" i="44"/>
  <c r="EY37" i="44"/>
  <c r="EZ37" i="44"/>
  <c r="FA37" i="44"/>
  <c r="CW38" i="44"/>
  <c r="CX38" i="44"/>
  <c r="CY38" i="44"/>
  <c r="CZ38" i="44"/>
  <c r="DA38" i="44"/>
  <c r="DB38" i="44"/>
  <c r="DC38" i="44"/>
  <c r="DD38" i="44"/>
  <c r="DE38" i="44"/>
  <c r="DF38" i="44"/>
  <c r="DG38" i="44"/>
  <c r="DH38" i="44"/>
  <c r="DI38" i="44"/>
  <c r="DJ38" i="44"/>
  <c r="DK38" i="44"/>
  <c r="DL38" i="44"/>
  <c r="DM38" i="44"/>
  <c r="DN38" i="44"/>
  <c r="DO38" i="44"/>
  <c r="DP38" i="44"/>
  <c r="DQ38" i="44"/>
  <c r="DR38" i="44"/>
  <c r="DS38" i="44"/>
  <c r="DT38" i="44"/>
  <c r="DU38" i="44"/>
  <c r="DV38" i="44"/>
  <c r="DW38" i="44"/>
  <c r="DX38" i="44"/>
  <c r="DY38" i="44"/>
  <c r="DZ38" i="44"/>
  <c r="EA38" i="44"/>
  <c r="EB38" i="44"/>
  <c r="EC38" i="44"/>
  <c r="ED38" i="44"/>
  <c r="EE38" i="44"/>
  <c r="EF38" i="44"/>
  <c r="EG38" i="44"/>
  <c r="EH38" i="44"/>
  <c r="EI38" i="44"/>
  <c r="EJ38" i="44"/>
  <c r="EK38" i="44"/>
  <c r="EL38" i="44"/>
  <c r="EM38" i="44"/>
  <c r="EN38" i="44"/>
  <c r="EO38" i="44"/>
  <c r="EP38" i="44"/>
  <c r="EQ38" i="44"/>
  <c r="ER38" i="44"/>
  <c r="ES38" i="44"/>
  <c r="ET38" i="44"/>
  <c r="EU38" i="44"/>
  <c r="EV38" i="44"/>
  <c r="EW38" i="44"/>
  <c r="EX38" i="44"/>
  <c r="EY38" i="44"/>
  <c r="EZ38" i="44"/>
  <c r="FA38" i="44"/>
  <c r="CF25" i="44"/>
  <c r="CE25" i="44"/>
  <c r="CD25" i="44" l="1"/>
  <c r="CC25" i="44" l="1"/>
  <c r="CV38" i="44"/>
  <c r="CU38" i="44"/>
  <c r="CT38" i="44"/>
  <c r="CS38" i="44"/>
  <c r="CR38" i="44"/>
  <c r="CQ38" i="44"/>
  <c r="CP38" i="44"/>
  <c r="CO38" i="44"/>
  <c r="CV37" i="44"/>
  <c r="CU37" i="44"/>
  <c r="CT37" i="44"/>
  <c r="CS37" i="44"/>
  <c r="CR37" i="44"/>
  <c r="CQ37" i="44"/>
  <c r="CP37" i="44"/>
  <c r="CO37" i="44"/>
  <c r="CV34" i="44"/>
  <c r="CU34" i="44"/>
  <c r="CT34" i="44"/>
  <c r="CS34" i="44"/>
  <c r="CR34" i="44"/>
  <c r="CQ34" i="44"/>
  <c r="CP34" i="44"/>
  <c r="CO34" i="44"/>
  <c r="CV33" i="44"/>
  <c r="CU33" i="44"/>
  <c r="CT33" i="44"/>
  <c r="CS33" i="44"/>
  <c r="CR33" i="44"/>
  <c r="CQ33" i="44"/>
  <c r="CP33" i="44"/>
  <c r="CO33" i="44"/>
  <c r="CV31" i="44"/>
  <c r="CU31" i="44"/>
  <c r="CT31" i="44"/>
  <c r="CS31" i="44"/>
  <c r="CR31" i="44"/>
  <c r="CQ31" i="44"/>
  <c r="CP31" i="44"/>
  <c r="CO31" i="44"/>
  <c r="CV30" i="44"/>
  <c r="CU30" i="44"/>
  <c r="CT30" i="44"/>
  <c r="CS30" i="44"/>
  <c r="CR30" i="44"/>
  <c r="CQ30" i="44"/>
  <c r="CP30" i="44"/>
  <c r="CO30" i="44"/>
  <c r="CV27" i="44"/>
  <c r="CU27" i="44"/>
  <c r="CT27" i="44"/>
  <c r="CS27" i="44"/>
  <c r="CR27" i="44"/>
  <c r="CQ27" i="44"/>
  <c r="CP27" i="44"/>
  <c r="CO27" i="44"/>
  <c r="CV26" i="44"/>
  <c r="CU26" i="44"/>
  <c r="CT26" i="44"/>
  <c r="CS26" i="44"/>
  <c r="CR26" i="44"/>
  <c r="CQ26" i="44"/>
  <c r="CP26" i="44"/>
  <c r="CO26" i="44"/>
  <c r="CV24" i="44"/>
  <c r="CU24" i="44"/>
  <c r="CT24" i="44"/>
  <c r="CS24" i="44"/>
  <c r="CR24" i="44"/>
  <c r="CQ24" i="44"/>
  <c r="CP24" i="44"/>
  <c r="CO24" i="44"/>
  <c r="CV23" i="44"/>
  <c r="CU23" i="44"/>
  <c r="CT23" i="44"/>
  <c r="CS23" i="44"/>
  <c r="CR23" i="44"/>
  <c r="CQ23" i="44"/>
  <c r="CP23" i="44"/>
  <c r="CO23" i="44"/>
  <c r="CV20" i="44"/>
  <c r="CU20" i="44"/>
  <c r="CT20" i="44"/>
  <c r="CS20" i="44"/>
  <c r="CR20" i="44"/>
  <c r="CQ20" i="44"/>
  <c r="CP20" i="44"/>
  <c r="CO20" i="44"/>
  <c r="CV19" i="44"/>
  <c r="CU19" i="44"/>
  <c r="CT19" i="44"/>
  <c r="CS19" i="44"/>
  <c r="CR19" i="44"/>
  <c r="CQ19" i="44"/>
  <c r="CP19" i="44"/>
  <c r="CO19" i="44"/>
  <c r="CV17" i="44"/>
  <c r="CU17" i="44"/>
  <c r="CT17" i="44"/>
  <c r="CS17" i="44"/>
  <c r="CR17" i="44"/>
  <c r="CQ17" i="44"/>
  <c r="CP17" i="44"/>
  <c r="CO17" i="44"/>
  <c r="CV16" i="44"/>
  <c r="CU16" i="44"/>
  <c r="CT16" i="44"/>
  <c r="CS16" i="44"/>
  <c r="CR16" i="44"/>
  <c r="CQ16" i="44"/>
  <c r="CP16" i="44"/>
  <c r="CO16" i="44"/>
  <c r="CV14" i="44"/>
  <c r="CU14" i="44"/>
  <c r="CT14" i="44"/>
  <c r="CS14" i="44"/>
  <c r="CR14" i="44"/>
  <c r="CQ14" i="44"/>
  <c r="CP14" i="44"/>
  <c r="CO14" i="44"/>
  <c r="CV13" i="44"/>
  <c r="CU13" i="44"/>
  <c r="CT13" i="44"/>
  <c r="CS13" i="44"/>
  <c r="CR13" i="44"/>
  <c r="CQ13" i="44"/>
  <c r="CP13" i="44"/>
  <c r="CO13" i="44"/>
  <c r="CV10" i="44"/>
  <c r="CU10" i="44"/>
  <c r="CT10" i="44"/>
  <c r="CS10" i="44"/>
  <c r="CR10" i="44"/>
  <c r="CQ10" i="44"/>
  <c r="CP10" i="44"/>
  <c r="CO10" i="44"/>
  <c r="CV9" i="44"/>
  <c r="CU9" i="44"/>
  <c r="CT9" i="44"/>
  <c r="CS9" i="44"/>
  <c r="CR9" i="44"/>
  <c r="CQ9" i="44"/>
  <c r="CP9" i="44"/>
  <c r="CO9" i="44"/>
  <c r="CV7" i="44"/>
  <c r="CU7" i="44"/>
  <c r="CT7" i="44"/>
  <c r="CS7" i="44"/>
  <c r="CR7" i="44"/>
  <c r="CQ7" i="44"/>
  <c r="CP7" i="44"/>
  <c r="CO7" i="44"/>
  <c r="CV6" i="44"/>
  <c r="CU6" i="44"/>
  <c r="CT6" i="44"/>
  <c r="CS6" i="44"/>
  <c r="CR6" i="44"/>
  <c r="CQ6" i="44"/>
  <c r="CP6" i="44"/>
  <c r="CO6" i="44"/>
  <c r="CN38" i="44"/>
  <c r="CM38" i="44"/>
  <c r="CL38" i="44"/>
  <c r="CK38" i="44"/>
  <c r="CJ38" i="44"/>
  <c r="CI38" i="44"/>
  <c r="CH38" i="44"/>
  <c r="CG38" i="44"/>
  <c r="CF38" i="44"/>
  <c r="CE38" i="44"/>
  <c r="CD38" i="44"/>
  <c r="CN37" i="44"/>
  <c r="CM37" i="44"/>
  <c r="CL37" i="44"/>
  <c r="CK37" i="44"/>
  <c r="CJ37" i="44"/>
  <c r="CI37" i="44"/>
  <c r="CH37" i="44"/>
  <c r="CG37" i="44"/>
  <c r="CF37" i="44"/>
  <c r="CE37" i="44"/>
  <c r="CD37" i="44"/>
  <c r="CN34" i="44"/>
  <c r="CM34" i="44"/>
  <c r="CL34" i="44"/>
  <c r="CK34" i="44"/>
  <c r="CJ34" i="44"/>
  <c r="CI34" i="44"/>
  <c r="CH34" i="44"/>
  <c r="CG34" i="44"/>
  <c r="CF34" i="44"/>
  <c r="CE34" i="44"/>
  <c r="CD34" i="44"/>
  <c r="CN33" i="44"/>
  <c r="CM33" i="44"/>
  <c r="CL33" i="44"/>
  <c r="CK33" i="44"/>
  <c r="CJ33" i="44"/>
  <c r="CI33" i="44"/>
  <c r="CH33" i="44"/>
  <c r="CG33" i="44"/>
  <c r="CF33" i="44"/>
  <c r="CE33" i="44"/>
  <c r="CD33" i="44"/>
  <c r="CN31" i="44"/>
  <c r="CM31" i="44"/>
  <c r="CL31" i="44"/>
  <c r="CK31" i="44"/>
  <c r="CJ31" i="44"/>
  <c r="CI31" i="44"/>
  <c r="CH31" i="44"/>
  <c r="CG31" i="44"/>
  <c r="CF31" i="44"/>
  <c r="CE31" i="44"/>
  <c r="CD31" i="44"/>
  <c r="CN30" i="44"/>
  <c r="CM30" i="44"/>
  <c r="CL30" i="44"/>
  <c r="CK30" i="44"/>
  <c r="CJ30" i="44"/>
  <c r="CI30" i="44"/>
  <c r="CH30" i="44"/>
  <c r="CG30" i="44"/>
  <c r="CF30" i="44"/>
  <c r="CE30" i="44"/>
  <c r="CD30" i="44"/>
  <c r="CN27" i="44"/>
  <c r="CM27" i="44"/>
  <c r="CL27" i="44"/>
  <c r="CK27" i="44"/>
  <c r="CJ27" i="44"/>
  <c r="CI27" i="44"/>
  <c r="CH27" i="44"/>
  <c r="CG27" i="44"/>
  <c r="CF27" i="44"/>
  <c r="CE27" i="44"/>
  <c r="CD27" i="44"/>
  <c r="CN26" i="44"/>
  <c r="CM26" i="44"/>
  <c r="CL26" i="44"/>
  <c r="CK26" i="44"/>
  <c r="CJ26" i="44"/>
  <c r="CI26" i="44"/>
  <c r="CH26" i="44"/>
  <c r="CG26" i="44"/>
  <c r="CF26" i="44"/>
  <c r="CE26" i="44"/>
  <c r="CD26" i="44"/>
  <c r="CN24" i="44"/>
  <c r="CM24" i="44"/>
  <c r="CL24" i="44"/>
  <c r="CK24" i="44"/>
  <c r="CJ24" i="44"/>
  <c r="CI24" i="44"/>
  <c r="CH24" i="44"/>
  <c r="CG24" i="44"/>
  <c r="CF24" i="44"/>
  <c r="CE24" i="44"/>
  <c r="CD24" i="44"/>
  <c r="CN23" i="44"/>
  <c r="CM23" i="44"/>
  <c r="CL23" i="44"/>
  <c r="CK23" i="44"/>
  <c r="CJ23" i="44"/>
  <c r="CI23" i="44"/>
  <c r="CH23" i="44"/>
  <c r="CG23" i="44"/>
  <c r="CF23" i="44"/>
  <c r="CE23" i="44"/>
  <c r="CD23" i="44"/>
  <c r="CN20" i="44"/>
  <c r="CM20" i="44"/>
  <c r="CL20" i="44"/>
  <c r="CK20" i="44"/>
  <c r="CJ20" i="44"/>
  <c r="CI20" i="44"/>
  <c r="CH20" i="44"/>
  <c r="CG20" i="44"/>
  <c r="CF20" i="44"/>
  <c r="CE20" i="44"/>
  <c r="CD20" i="44"/>
  <c r="CN19" i="44"/>
  <c r="CM19" i="44"/>
  <c r="CL19" i="44"/>
  <c r="CK19" i="44"/>
  <c r="CJ19" i="44"/>
  <c r="CI19" i="44"/>
  <c r="CH19" i="44"/>
  <c r="CG19" i="44"/>
  <c r="CF19" i="44"/>
  <c r="CE19" i="44"/>
  <c r="CD19" i="44"/>
  <c r="CN17" i="44"/>
  <c r="CM17" i="44"/>
  <c r="CL17" i="44"/>
  <c r="CK17" i="44"/>
  <c r="CJ17" i="44"/>
  <c r="CI17" i="44"/>
  <c r="CH17" i="44"/>
  <c r="CG17" i="44"/>
  <c r="CF17" i="44"/>
  <c r="CE17" i="44"/>
  <c r="CD17" i="44"/>
  <c r="CN16" i="44"/>
  <c r="CM16" i="44"/>
  <c r="CL16" i="44"/>
  <c r="CK16" i="44"/>
  <c r="CJ16" i="44"/>
  <c r="CI16" i="44"/>
  <c r="CH16" i="44"/>
  <c r="CG16" i="44"/>
  <c r="CF16" i="44"/>
  <c r="CE16" i="44"/>
  <c r="CD16" i="44"/>
  <c r="CN14" i="44"/>
  <c r="CM14" i="44"/>
  <c r="CL14" i="44"/>
  <c r="CK14" i="44"/>
  <c r="CJ14" i="44"/>
  <c r="CI14" i="44"/>
  <c r="CH14" i="44"/>
  <c r="CG14" i="44"/>
  <c r="CF14" i="44"/>
  <c r="CE14" i="44"/>
  <c r="CD14" i="44"/>
  <c r="CN13" i="44"/>
  <c r="CM13" i="44"/>
  <c r="CL13" i="44"/>
  <c r="CK13" i="44"/>
  <c r="CJ13" i="44"/>
  <c r="CI13" i="44"/>
  <c r="CH13" i="44"/>
  <c r="CG13" i="44"/>
  <c r="CF13" i="44"/>
  <c r="CE13" i="44"/>
  <c r="CD13" i="44"/>
  <c r="CN10" i="44"/>
  <c r="CM10" i="44"/>
  <c r="CL10" i="44"/>
  <c r="CK10" i="44"/>
  <c r="CJ10" i="44"/>
  <c r="CI10" i="44"/>
  <c r="CH10" i="44"/>
  <c r="CG10" i="44"/>
  <c r="CF10" i="44"/>
  <c r="CE10" i="44"/>
  <c r="CD10" i="44"/>
  <c r="CN9" i="44"/>
  <c r="CM9" i="44"/>
  <c r="CL9" i="44"/>
  <c r="CK9" i="44"/>
  <c r="CJ9" i="44"/>
  <c r="CI9" i="44"/>
  <c r="CH9" i="44"/>
  <c r="CG9" i="44"/>
  <c r="CF9" i="44"/>
  <c r="CE9" i="44"/>
  <c r="CD9" i="44"/>
  <c r="CN7" i="44"/>
  <c r="CM7" i="44"/>
  <c r="CL7" i="44"/>
  <c r="CK7" i="44"/>
  <c r="CJ7" i="44"/>
  <c r="CI7" i="44"/>
  <c r="CH7" i="44"/>
  <c r="CG7" i="44"/>
  <c r="CF7" i="44"/>
  <c r="CE7" i="44"/>
  <c r="CD7" i="44"/>
  <c r="CN6" i="44"/>
  <c r="CM6" i="44"/>
  <c r="CL6" i="44"/>
  <c r="CK6" i="44"/>
  <c r="CJ6" i="44"/>
  <c r="CI6" i="44"/>
  <c r="CH6" i="44"/>
  <c r="CG6" i="44"/>
  <c r="CF6" i="44"/>
  <c r="CE6" i="44"/>
  <c r="CD6" i="44"/>
  <c r="CC38" i="44"/>
  <c r="CC37" i="44"/>
  <c r="CC34" i="44"/>
  <c r="CC33" i="44"/>
  <c r="CC31" i="44"/>
  <c r="CC30" i="44"/>
  <c r="CC27" i="44"/>
  <c r="CC24" i="44"/>
  <c r="CC23" i="44"/>
  <c r="CC20" i="44"/>
  <c r="CC19" i="44"/>
  <c r="CC17" i="44"/>
  <c r="CC16" i="44"/>
  <c r="CC14" i="44"/>
  <c r="CC13" i="44"/>
  <c r="CC10" i="44"/>
  <c r="CC9" i="44"/>
  <c r="CC7" i="44"/>
  <c r="CC6" i="44"/>
  <c r="CC3" i="44"/>
  <c r="CD3" i="44"/>
  <c r="CE3" i="44"/>
  <c r="CF3" i="44"/>
  <c r="CG3" i="44" s="1"/>
  <c r="CH3" i="44" s="1"/>
  <c r="CI3" i="44" s="1"/>
  <c r="CJ3" i="44" s="1"/>
  <c r="CK3" i="44" s="1"/>
  <c r="CL3" i="44" s="1"/>
  <c r="CM3" i="44" s="1"/>
  <c r="CN3" i="44" s="1"/>
  <c r="CO3" i="44" s="1"/>
  <c r="CP3" i="44" s="1"/>
  <c r="CQ3" i="44" s="1"/>
  <c r="CR3" i="44" s="1"/>
  <c r="CS3" i="44" s="1"/>
  <c r="CT3" i="44" s="1"/>
  <c r="CU3" i="44" s="1"/>
  <c r="CV3" i="44" s="1"/>
  <c r="CW3" i="44" s="1"/>
  <c r="CX3" i="44" s="1"/>
  <c r="CY3" i="44" s="1"/>
  <c r="CZ3" i="44" s="1"/>
  <c r="DA3" i="44" s="1"/>
  <c r="DB3" i="44" s="1"/>
  <c r="DC3" i="44" s="1"/>
  <c r="DD3" i="44" s="1"/>
  <c r="DE3" i="44" s="1"/>
  <c r="DF3" i="44" s="1"/>
  <c r="DG3" i="44" s="1"/>
  <c r="DH3" i="44" s="1"/>
  <c r="DI3" i="44" s="1"/>
  <c r="DJ3" i="44" s="1"/>
  <c r="DK3" i="44" s="1"/>
  <c r="DL3" i="44" s="1"/>
  <c r="DM3" i="44" s="1"/>
  <c r="DN3" i="44" s="1"/>
  <c r="DO3" i="44" s="1"/>
  <c r="DP3" i="44" s="1"/>
  <c r="DQ3" i="44" s="1"/>
  <c r="DR3" i="44" s="1"/>
  <c r="DS3" i="44" s="1"/>
  <c r="DT3" i="44" s="1"/>
  <c r="DU3" i="44" s="1"/>
  <c r="DV3" i="44" s="1"/>
  <c r="DW3" i="44" s="1"/>
  <c r="DX3" i="44" s="1"/>
  <c r="DY3" i="44" s="1"/>
  <c r="DZ3" i="44" s="1"/>
  <c r="EA3" i="44" s="1"/>
  <c r="EB3" i="44" s="1"/>
  <c r="EC3" i="44" s="1"/>
  <c r="ED3" i="44" s="1"/>
  <c r="EE3" i="44" s="1"/>
  <c r="EF3" i="44" s="1"/>
  <c r="EG3" i="44" s="1"/>
  <c r="EH3" i="44" s="1"/>
  <c r="EI3" i="44" s="1"/>
  <c r="EJ3" i="44" s="1"/>
  <c r="EK3" i="44" s="1"/>
  <c r="EL3" i="44" s="1"/>
  <c r="EM3" i="44" s="1"/>
  <c r="EN3" i="44" s="1"/>
  <c r="EO3" i="44" s="1"/>
  <c r="EP3" i="44" s="1"/>
  <c r="EQ3" i="44" s="1"/>
  <c r="ER3" i="44" s="1"/>
  <c r="ES3" i="44" s="1"/>
  <c r="ET3" i="44" s="1"/>
  <c r="EU3" i="44" s="1"/>
  <c r="EV3" i="44" s="1"/>
  <c r="EW3" i="44" s="1"/>
  <c r="EX3" i="44" s="1"/>
  <c r="EY3" i="44" s="1"/>
  <c r="EZ3" i="44" s="1"/>
  <c r="FA3" i="44" s="1"/>
  <c r="FA1" i="44"/>
  <c r="EU1" i="44"/>
  <c r="EV1" i="44"/>
  <c r="EW1" i="44"/>
  <c r="EX1" i="44"/>
  <c r="EY1" i="44" s="1"/>
  <c r="EZ1" i="44" s="1"/>
  <c r="CC1" i="44"/>
  <c r="CD1" i="44"/>
  <c r="CE1" i="44" s="1"/>
  <c r="CF1" i="44" s="1"/>
  <c r="CG1" i="44" s="1"/>
  <c r="CH1" i="44" s="1"/>
  <c r="CI1" i="44" s="1"/>
  <c r="CJ1" i="44" s="1"/>
  <c r="CK1" i="44" s="1"/>
  <c r="CL1" i="44" s="1"/>
  <c r="CM1" i="44" s="1"/>
  <c r="CN1" i="44" s="1"/>
  <c r="CO1" i="44" s="1"/>
  <c r="CP1" i="44" s="1"/>
  <c r="CQ1" i="44" s="1"/>
  <c r="CR1" i="44" s="1"/>
  <c r="CS1" i="44" s="1"/>
  <c r="CT1" i="44" s="1"/>
  <c r="CU1" i="44" s="1"/>
  <c r="CV1" i="44" s="1"/>
  <c r="CW1" i="44" s="1"/>
  <c r="CX1" i="44" s="1"/>
  <c r="CY1" i="44" s="1"/>
  <c r="CZ1" i="44" s="1"/>
  <c r="DA1" i="44" s="1"/>
  <c r="DB1" i="44" s="1"/>
  <c r="DC1" i="44" s="1"/>
  <c r="DD1" i="44" s="1"/>
  <c r="DE1" i="44" s="1"/>
  <c r="DF1" i="44" s="1"/>
  <c r="DG1" i="44" s="1"/>
  <c r="DH1" i="44" s="1"/>
  <c r="DI1" i="44" s="1"/>
  <c r="DJ1" i="44" s="1"/>
  <c r="DK1" i="44" s="1"/>
  <c r="DL1" i="44" s="1"/>
  <c r="DM1" i="44" s="1"/>
  <c r="DN1" i="44" s="1"/>
  <c r="DO1" i="44" s="1"/>
  <c r="DP1" i="44" s="1"/>
  <c r="DQ1" i="44" s="1"/>
  <c r="DR1" i="44" s="1"/>
  <c r="DS1" i="44" s="1"/>
  <c r="DT1" i="44" s="1"/>
  <c r="DU1" i="44" s="1"/>
  <c r="DV1" i="44" s="1"/>
  <c r="DW1" i="44" s="1"/>
  <c r="DX1" i="44" s="1"/>
  <c r="DY1" i="44" s="1"/>
  <c r="DZ1" i="44" s="1"/>
  <c r="EA1" i="44" s="1"/>
  <c r="EB1" i="44" s="1"/>
  <c r="EC1" i="44" s="1"/>
  <c r="ED1" i="44" s="1"/>
  <c r="EE1" i="44" s="1"/>
  <c r="EF1" i="44" s="1"/>
  <c r="EG1" i="44" s="1"/>
  <c r="EH1" i="44" s="1"/>
  <c r="EI1" i="44" s="1"/>
  <c r="EJ1" i="44" s="1"/>
  <c r="EK1" i="44" s="1"/>
  <c r="EL1" i="44" s="1"/>
  <c r="EM1" i="44" s="1"/>
  <c r="EN1" i="44" s="1"/>
  <c r="EO1" i="44" s="1"/>
  <c r="EP1" i="44" s="1"/>
  <c r="EQ1" i="44" s="1"/>
  <c r="ER1" i="44" s="1"/>
  <c r="ES1" i="44" s="1"/>
  <c r="ET1" i="44" s="1"/>
  <c r="F27" i="44"/>
  <c r="G27" i="44"/>
  <c r="H27" i="44"/>
  <c r="I27" i="44"/>
  <c r="J27" i="44"/>
  <c r="K27" i="44"/>
  <c r="L27" i="44"/>
  <c r="M27" i="44"/>
  <c r="N27" i="44"/>
  <c r="O27" i="44"/>
  <c r="CC26" i="44" l="1"/>
  <c r="E27" i="44"/>
  <c r="G17" i="44"/>
  <c r="H17" i="44"/>
  <c r="I17" i="44"/>
  <c r="J17" i="44"/>
  <c r="K17" i="44"/>
  <c r="L17" i="44"/>
  <c r="M17" i="44"/>
  <c r="N17" i="44"/>
  <c r="O17" i="44"/>
  <c r="P17" i="44"/>
  <c r="Q17" i="44"/>
  <c r="R17" i="44"/>
  <c r="S17" i="44"/>
  <c r="T17" i="44"/>
  <c r="U17" i="44"/>
  <c r="V17" i="44"/>
  <c r="W17" i="44"/>
  <c r="X17" i="44"/>
  <c r="Y17" i="44"/>
  <c r="Z17" i="44"/>
  <c r="AA17" i="44"/>
  <c r="AB17" i="44"/>
  <c r="AC17" i="44"/>
  <c r="AD17" i="44"/>
  <c r="AE17" i="44"/>
  <c r="AF17" i="44"/>
  <c r="AG17" i="44"/>
  <c r="AH17" i="44"/>
  <c r="AI17" i="44"/>
  <c r="AJ17" i="44"/>
  <c r="AK17" i="44"/>
  <c r="AL17" i="44"/>
  <c r="AM17" i="44"/>
  <c r="AN17" i="44"/>
  <c r="AO17" i="44"/>
  <c r="AP17" i="44"/>
  <c r="AQ17" i="44"/>
  <c r="AR17" i="44"/>
  <c r="AS17" i="44"/>
  <c r="AT17" i="44"/>
  <c r="AU17" i="44"/>
  <c r="AV17" i="44"/>
  <c r="AW17" i="44"/>
  <c r="AX17" i="44"/>
  <c r="AY17" i="44"/>
  <c r="AZ17" i="44"/>
  <c r="BA17" i="44"/>
  <c r="BB17" i="44"/>
  <c r="BC17" i="44"/>
  <c r="BD17" i="44"/>
  <c r="BE17" i="44"/>
  <c r="BF17" i="44"/>
  <c r="BG17" i="44"/>
  <c r="BH17" i="44"/>
  <c r="BI17" i="44"/>
  <c r="BJ17" i="44"/>
  <c r="BK17" i="44"/>
  <c r="BL17" i="44"/>
  <c r="BM17" i="44"/>
  <c r="BN17" i="44"/>
  <c r="BO17" i="44"/>
  <c r="BP17" i="44"/>
  <c r="BQ17" i="44"/>
  <c r="BR17" i="44"/>
  <c r="BS17" i="44"/>
  <c r="BT17" i="44"/>
  <c r="BU17" i="44"/>
  <c r="BV17" i="44"/>
  <c r="BW17" i="44"/>
  <c r="BX17" i="44"/>
  <c r="BY17" i="44"/>
  <c r="BZ17" i="44"/>
  <c r="CA17" i="44"/>
  <c r="CB17" i="44"/>
  <c r="G20" i="44"/>
  <c r="H20" i="44"/>
  <c r="I20" i="44"/>
  <c r="J20" i="44"/>
  <c r="K20" i="44"/>
  <c r="L20" i="44"/>
  <c r="M20" i="44"/>
  <c r="N20" i="44"/>
  <c r="O20" i="44"/>
  <c r="P20" i="44"/>
  <c r="Q20" i="44"/>
  <c r="R20" i="44"/>
  <c r="S20" i="44"/>
  <c r="T20" i="44"/>
  <c r="U20" i="44"/>
  <c r="V20" i="44"/>
  <c r="W20" i="44"/>
  <c r="X20" i="44"/>
  <c r="Y20" i="44"/>
  <c r="Z20" i="44"/>
  <c r="AA20" i="44"/>
  <c r="AB20" i="44"/>
  <c r="AC20" i="44"/>
  <c r="AD20" i="44"/>
  <c r="AE20" i="44"/>
  <c r="AF20" i="44"/>
  <c r="AG20" i="44"/>
  <c r="AH20" i="44"/>
  <c r="AI20" i="44"/>
  <c r="AJ20" i="44"/>
  <c r="AK20" i="44"/>
  <c r="AL20" i="44"/>
  <c r="AM20" i="44"/>
  <c r="AN20" i="44"/>
  <c r="AO20" i="44"/>
  <c r="AP20" i="44"/>
  <c r="AQ20" i="44"/>
  <c r="AR20" i="44"/>
  <c r="AS20" i="44"/>
  <c r="AT20" i="44"/>
  <c r="AU20" i="44"/>
  <c r="AV20" i="44"/>
  <c r="AW20" i="44"/>
  <c r="AX20" i="44"/>
  <c r="AY20" i="44"/>
  <c r="AZ20" i="44"/>
  <c r="BA20" i="44"/>
  <c r="BB20" i="44"/>
  <c r="BC20" i="44"/>
  <c r="BD20" i="44"/>
  <c r="BE20" i="44"/>
  <c r="BF20" i="44"/>
  <c r="BG20" i="44"/>
  <c r="BH20" i="44"/>
  <c r="BI20" i="44"/>
  <c r="BJ20" i="44"/>
  <c r="BK20" i="44"/>
  <c r="BL20" i="44"/>
  <c r="BM20" i="44"/>
  <c r="BN20" i="44"/>
  <c r="BO20" i="44"/>
  <c r="BP20" i="44"/>
  <c r="BQ20" i="44"/>
  <c r="BR20" i="44"/>
  <c r="BS20" i="44"/>
  <c r="BT20" i="44"/>
  <c r="BU20" i="44"/>
  <c r="BV20" i="44"/>
  <c r="BW20" i="44"/>
  <c r="BX20" i="44"/>
  <c r="BY20" i="44"/>
  <c r="BZ20" i="44"/>
  <c r="CA20" i="44"/>
  <c r="CB20" i="44"/>
  <c r="G38" i="44"/>
  <c r="H38" i="44"/>
  <c r="I38" i="44"/>
  <c r="J38" i="44"/>
  <c r="K38" i="44"/>
  <c r="L38" i="44"/>
  <c r="M38" i="44"/>
  <c r="N38" i="44"/>
  <c r="O38" i="44"/>
  <c r="P38" i="44"/>
  <c r="Q38" i="44"/>
  <c r="R38" i="44"/>
  <c r="S38" i="44"/>
  <c r="T38" i="44"/>
  <c r="U38" i="44"/>
  <c r="V38" i="44"/>
  <c r="W38" i="44"/>
  <c r="X38" i="44"/>
  <c r="Y38" i="44"/>
  <c r="Z38" i="44"/>
  <c r="AA38" i="44"/>
  <c r="AB38" i="44"/>
  <c r="AC38" i="44"/>
  <c r="AD38" i="44"/>
  <c r="AE38" i="44"/>
  <c r="AF38" i="44"/>
  <c r="AG38" i="44"/>
  <c r="AH38" i="44"/>
  <c r="AI38" i="44"/>
  <c r="AJ38" i="44"/>
  <c r="AK38" i="44"/>
  <c r="AL38" i="44"/>
  <c r="AM38" i="44"/>
  <c r="AN38" i="44"/>
  <c r="AO38" i="44"/>
  <c r="AP38" i="44"/>
  <c r="AQ38" i="44"/>
  <c r="AR38" i="44"/>
  <c r="AS38" i="44"/>
  <c r="AT38" i="44"/>
  <c r="AU38" i="44"/>
  <c r="AV38" i="44"/>
  <c r="AW38" i="44"/>
  <c r="AX38" i="44"/>
  <c r="AY38" i="44"/>
  <c r="AZ38" i="44"/>
  <c r="BA38" i="44"/>
  <c r="BB38" i="44"/>
  <c r="BC38" i="44"/>
  <c r="BD38" i="44"/>
  <c r="BE38" i="44"/>
  <c r="BF38" i="44"/>
  <c r="BG38" i="44"/>
  <c r="BH38" i="44"/>
  <c r="BI38" i="44"/>
  <c r="BJ38" i="44"/>
  <c r="BK38" i="44"/>
  <c r="BL38" i="44"/>
  <c r="BM38" i="44"/>
  <c r="BN38" i="44"/>
  <c r="BO38" i="44"/>
  <c r="BP38" i="44"/>
  <c r="BQ38" i="44"/>
  <c r="BR38" i="44"/>
  <c r="BS38" i="44"/>
  <c r="BT38" i="44"/>
  <c r="BU38" i="44"/>
  <c r="BV38" i="44"/>
  <c r="BW38" i="44"/>
  <c r="BX38" i="44"/>
  <c r="BY38" i="44"/>
  <c r="BZ38" i="44"/>
  <c r="CA38" i="44"/>
  <c r="CB38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Z10" i="44"/>
  <c r="AA10" i="44"/>
  <c r="AB10" i="44"/>
  <c r="AC10" i="44"/>
  <c r="AD10" i="44"/>
  <c r="AE10" i="44"/>
  <c r="AF10" i="44"/>
  <c r="AG10" i="44"/>
  <c r="AH10" i="44"/>
  <c r="AI10" i="44"/>
  <c r="AJ10" i="44"/>
  <c r="AK10" i="44"/>
  <c r="AL10" i="44"/>
  <c r="AM10" i="44"/>
  <c r="AN10" i="44"/>
  <c r="AO10" i="44"/>
  <c r="AP10" i="44"/>
  <c r="AQ10" i="44"/>
  <c r="AR10" i="44"/>
  <c r="AS10" i="44"/>
  <c r="AT10" i="44"/>
  <c r="AU10" i="44"/>
  <c r="AV10" i="44"/>
  <c r="AW10" i="44"/>
  <c r="AX10" i="44"/>
  <c r="AY10" i="44"/>
  <c r="AZ10" i="44"/>
  <c r="BA10" i="44"/>
  <c r="BB10" i="44"/>
  <c r="BC10" i="44"/>
  <c r="BD10" i="44"/>
  <c r="BE10" i="44"/>
  <c r="BF10" i="44"/>
  <c r="BG10" i="44"/>
  <c r="BH10" i="44"/>
  <c r="BI10" i="44"/>
  <c r="BJ10" i="44"/>
  <c r="BK10" i="44"/>
  <c r="BL10" i="44"/>
  <c r="BM10" i="44"/>
  <c r="BN10" i="44"/>
  <c r="BO10" i="44"/>
  <c r="BP10" i="44"/>
  <c r="BQ10" i="44"/>
  <c r="BR10" i="44"/>
  <c r="BS10" i="44"/>
  <c r="BT10" i="44"/>
  <c r="BU10" i="44"/>
  <c r="BV10" i="44"/>
  <c r="BW10" i="44"/>
  <c r="BX10" i="44"/>
  <c r="BY10" i="44"/>
  <c r="BZ10" i="44"/>
  <c r="CA10" i="44"/>
  <c r="CB10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Z14" i="44"/>
  <c r="AA14" i="44"/>
  <c r="AB14" i="44"/>
  <c r="AC14" i="44"/>
  <c r="AD14" i="44"/>
  <c r="AE14" i="44"/>
  <c r="AF14" i="44"/>
  <c r="AG14" i="44"/>
  <c r="AH14" i="44"/>
  <c r="AI14" i="44"/>
  <c r="AJ14" i="44"/>
  <c r="AK14" i="44"/>
  <c r="AL14" i="44"/>
  <c r="AM14" i="44"/>
  <c r="AN14" i="44"/>
  <c r="AO14" i="44"/>
  <c r="AP14" i="44"/>
  <c r="AQ14" i="44"/>
  <c r="AR14" i="44"/>
  <c r="AS14" i="44"/>
  <c r="AT14" i="44"/>
  <c r="AU14" i="44"/>
  <c r="AV14" i="44"/>
  <c r="AW14" i="44"/>
  <c r="AX14" i="44"/>
  <c r="AY14" i="44"/>
  <c r="AZ14" i="44"/>
  <c r="BA14" i="44"/>
  <c r="BB14" i="44"/>
  <c r="BC14" i="44"/>
  <c r="BD14" i="44"/>
  <c r="BE14" i="44"/>
  <c r="BF14" i="44"/>
  <c r="BG14" i="44"/>
  <c r="BH14" i="44"/>
  <c r="BI14" i="44"/>
  <c r="BJ14" i="44"/>
  <c r="BK14" i="44"/>
  <c r="BL14" i="44"/>
  <c r="BM14" i="44"/>
  <c r="BN14" i="44"/>
  <c r="BO14" i="44"/>
  <c r="BP14" i="44"/>
  <c r="BQ14" i="44"/>
  <c r="BR14" i="44"/>
  <c r="BS14" i="44"/>
  <c r="BT14" i="44"/>
  <c r="BU14" i="44"/>
  <c r="BV14" i="44"/>
  <c r="BW14" i="44"/>
  <c r="BX14" i="44"/>
  <c r="BY14" i="44"/>
  <c r="BZ14" i="44"/>
  <c r="CA14" i="44"/>
  <c r="CB14" i="44"/>
  <c r="G24" i="44"/>
  <c r="H24" i="44"/>
  <c r="I24" i="44"/>
  <c r="J24" i="44"/>
  <c r="K24" i="44"/>
  <c r="L24" i="44"/>
  <c r="M24" i="44"/>
  <c r="N24" i="44"/>
  <c r="O24" i="44"/>
  <c r="P24" i="44"/>
  <c r="Q24" i="44"/>
  <c r="R24" i="44"/>
  <c r="S24" i="44"/>
  <c r="T24" i="44"/>
  <c r="U24" i="44"/>
  <c r="V24" i="44"/>
  <c r="W24" i="44"/>
  <c r="X24" i="44"/>
  <c r="Y24" i="44"/>
  <c r="Z24" i="44"/>
  <c r="AA24" i="44"/>
  <c r="AB24" i="44"/>
  <c r="AC24" i="44"/>
  <c r="AD24" i="44"/>
  <c r="AE24" i="44"/>
  <c r="AF24" i="44"/>
  <c r="AG24" i="44"/>
  <c r="AH24" i="44"/>
  <c r="AI24" i="44"/>
  <c r="AJ24" i="44"/>
  <c r="AK24" i="44"/>
  <c r="AL24" i="44"/>
  <c r="AM24" i="44"/>
  <c r="AN24" i="44"/>
  <c r="AO24" i="44"/>
  <c r="AP24" i="44"/>
  <c r="AQ24" i="44"/>
  <c r="AR24" i="44"/>
  <c r="AS24" i="44"/>
  <c r="AT24" i="44"/>
  <c r="AU24" i="44"/>
  <c r="AV24" i="44"/>
  <c r="AW24" i="44"/>
  <c r="AX24" i="44"/>
  <c r="AY24" i="44"/>
  <c r="AZ24" i="44"/>
  <c r="BA24" i="44"/>
  <c r="BB24" i="44"/>
  <c r="BC24" i="44"/>
  <c r="BD24" i="44"/>
  <c r="BE24" i="44"/>
  <c r="BF24" i="44"/>
  <c r="BG24" i="44"/>
  <c r="BH24" i="44"/>
  <c r="BI24" i="44"/>
  <c r="BJ24" i="44"/>
  <c r="BK24" i="44"/>
  <c r="BL24" i="44"/>
  <c r="BM24" i="44"/>
  <c r="BN24" i="44"/>
  <c r="BO24" i="44"/>
  <c r="BP24" i="44"/>
  <c r="BQ24" i="44"/>
  <c r="BR24" i="44"/>
  <c r="BS24" i="44"/>
  <c r="BT24" i="44"/>
  <c r="BU24" i="44"/>
  <c r="BV24" i="44"/>
  <c r="BW24" i="44"/>
  <c r="BX24" i="44"/>
  <c r="BY24" i="44"/>
  <c r="BZ24" i="44"/>
  <c r="CA24" i="44"/>
  <c r="CB24" i="44"/>
  <c r="G31" i="44"/>
  <c r="H31" i="44"/>
  <c r="I31" i="44"/>
  <c r="J31" i="44"/>
  <c r="K31" i="44"/>
  <c r="L31" i="44"/>
  <c r="M31" i="44"/>
  <c r="N31" i="44"/>
  <c r="O31" i="44"/>
  <c r="P31" i="44"/>
  <c r="Q31" i="44"/>
  <c r="R31" i="44"/>
  <c r="S31" i="44"/>
  <c r="T31" i="44"/>
  <c r="U31" i="44"/>
  <c r="V31" i="44"/>
  <c r="W31" i="44"/>
  <c r="X31" i="44"/>
  <c r="Y31" i="44"/>
  <c r="Z31" i="44"/>
  <c r="AA31" i="44"/>
  <c r="AB31" i="44"/>
  <c r="AC31" i="44"/>
  <c r="AD31" i="44"/>
  <c r="AE31" i="44"/>
  <c r="AF31" i="44"/>
  <c r="AG31" i="44"/>
  <c r="AH31" i="44"/>
  <c r="AI31" i="44"/>
  <c r="AJ31" i="44"/>
  <c r="AK31" i="44"/>
  <c r="AL31" i="44"/>
  <c r="AM31" i="44"/>
  <c r="AN31" i="44"/>
  <c r="AO31" i="44"/>
  <c r="AP31" i="44"/>
  <c r="AQ31" i="44"/>
  <c r="AR31" i="44"/>
  <c r="AS31" i="44"/>
  <c r="AT31" i="44"/>
  <c r="AU31" i="44"/>
  <c r="AV31" i="44"/>
  <c r="AW31" i="44"/>
  <c r="AX31" i="44"/>
  <c r="AY31" i="44"/>
  <c r="AZ31" i="44"/>
  <c r="BA31" i="44"/>
  <c r="BB31" i="44"/>
  <c r="BC31" i="44"/>
  <c r="BD31" i="44"/>
  <c r="BE31" i="44"/>
  <c r="BF31" i="44"/>
  <c r="BG31" i="44"/>
  <c r="BH31" i="44"/>
  <c r="BI31" i="44"/>
  <c r="BJ31" i="44"/>
  <c r="BK31" i="44"/>
  <c r="BL31" i="44"/>
  <c r="BM31" i="44"/>
  <c r="BN31" i="44"/>
  <c r="BO31" i="44"/>
  <c r="BP31" i="44"/>
  <c r="BQ31" i="44"/>
  <c r="BR31" i="44"/>
  <c r="BS31" i="44"/>
  <c r="BT31" i="44"/>
  <c r="BU31" i="44"/>
  <c r="BV31" i="44"/>
  <c r="BW31" i="44"/>
  <c r="BX31" i="44"/>
  <c r="BY31" i="44"/>
  <c r="BZ31" i="44"/>
  <c r="CA31" i="44"/>
  <c r="CB31" i="44"/>
  <c r="G34" i="44"/>
  <c r="H34" i="44"/>
  <c r="I34" i="44"/>
  <c r="J34" i="44"/>
  <c r="K34" i="44"/>
  <c r="L34" i="44"/>
  <c r="M34" i="44"/>
  <c r="N34" i="44"/>
  <c r="O34" i="44"/>
  <c r="P34" i="44"/>
  <c r="Q34" i="44"/>
  <c r="R34" i="44"/>
  <c r="S34" i="44"/>
  <c r="T34" i="44"/>
  <c r="U34" i="44"/>
  <c r="V34" i="44"/>
  <c r="W34" i="44"/>
  <c r="X34" i="44"/>
  <c r="Y34" i="44"/>
  <c r="Z34" i="44"/>
  <c r="AA34" i="44"/>
  <c r="AB34" i="44"/>
  <c r="AC34" i="44"/>
  <c r="AD34" i="44"/>
  <c r="AE34" i="44"/>
  <c r="AF34" i="44"/>
  <c r="AG34" i="44"/>
  <c r="AH34" i="44"/>
  <c r="AI34" i="44"/>
  <c r="AJ34" i="44"/>
  <c r="AK34" i="44"/>
  <c r="AL34" i="44"/>
  <c r="AM34" i="44"/>
  <c r="AN34" i="44"/>
  <c r="AO34" i="44"/>
  <c r="AP34" i="44"/>
  <c r="AQ34" i="44"/>
  <c r="AR34" i="44"/>
  <c r="AS34" i="44"/>
  <c r="AT34" i="44"/>
  <c r="AU34" i="44"/>
  <c r="AV34" i="44"/>
  <c r="AW34" i="44"/>
  <c r="AX34" i="44"/>
  <c r="AY34" i="44"/>
  <c r="AZ34" i="44"/>
  <c r="BA34" i="44"/>
  <c r="BB34" i="44"/>
  <c r="BC34" i="44"/>
  <c r="BD34" i="44"/>
  <c r="BE34" i="44"/>
  <c r="BF34" i="44"/>
  <c r="BG34" i="44"/>
  <c r="BH34" i="44"/>
  <c r="BI34" i="44"/>
  <c r="BJ34" i="44"/>
  <c r="BK34" i="44"/>
  <c r="BL34" i="44"/>
  <c r="BM34" i="44"/>
  <c r="BN34" i="44"/>
  <c r="BO34" i="44"/>
  <c r="BP34" i="44"/>
  <c r="BQ34" i="44"/>
  <c r="BR34" i="44"/>
  <c r="BS34" i="44"/>
  <c r="BT34" i="44"/>
  <c r="BU34" i="44"/>
  <c r="BV34" i="44"/>
  <c r="BW34" i="44"/>
  <c r="BX34" i="44"/>
  <c r="BY34" i="44"/>
  <c r="BZ34" i="44"/>
  <c r="CA34" i="44"/>
  <c r="CB34" i="44"/>
  <c r="F20" i="44"/>
  <c r="F38" i="44"/>
  <c r="F10" i="44"/>
  <c r="F14" i="44"/>
  <c r="F24" i="44"/>
  <c r="F31" i="44"/>
  <c r="F34" i="44"/>
  <c r="F17" i="44"/>
  <c r="Y7" i="44" l="1"/>
  <c r="Z7" i="44"/>
  <c r="AA7" i="44"/>
  <c r="AB7" i="44"/>
  <c r="AC7" i="44"/>
  <c r="AD7" i="44"/>
  <c r="AE7" i="44"/>
  <c r="AF7" i="44"/>
  <c r="AG7" i="44"/>
  <c r="AH7" i="44"/>
  <c r="AI7" i="44"/>
  <c r="AJ7" i="44"/>
  <c r="AK7" i="44"/>
  <c r="AL7" i="44"/>
  <c r="AM7" i="44"/>
  <c r="AN7" i="44"/>
  <c r="AO7" i="44"/>
  <c r="AP7" i="44"/>
  <c r="AQ7" i="44"/>
  <c r="AR7" i="44"/>
  <c r="AS7" i="44"/>
  <c r="AT7" i="44"/>
  <c r="AU7" i="44"/>
  <c r="AV7" i="44"/>
  <c r="AW7" i="44"/>
  <c r="AX7" i="44"/>
  <c r="AY7" i="44"/>
  <c r="AZ7" i="44"/>
  <c r="BA7" i="44"/>
  <c r="BB7" i="44"/>
  <c r="BC7" i="44"/>
  <c r="BD7" i="44"/>
  <c r="BE7" i="44"/>
  <c r="BF7" i="44"/>
  <c r="BG7" i="44"/>
  <c r="BH7" i="44"/>
  <c r="BI7" i="44"/>
  <c r="BJ7" i="44"/>
  <c r="BK7" i="44"/>
  <c r="BL7" i="44"/>
  <c r="BM7" i="44"/>
  <c r="BN7" i="44"/>
  <c r="BO7" i="44"/>
  <c r="BP7" i="44"/>
  <c r="BQ7" i="44"/>
  <c r="BR7" i="44"/>
  <c r="BS7" i="44"/>
  <c r="BT7" i="44"/>
  <c r="BU7" i="44"/>
  <c r="BV7" i="44"/>
  <c r="BW7" i="44"/>
  <c r="BX7" i="44"/>
  <c r="BY7" i="44"/>
  <c r="BZ7" i="44"/>
  <c r="CA7" i="44"/>
  <c r="CB7" i="44"/>
  <c r="O7" i="44"/>
  <c r="P7" i="44"/>
  <c r="Q7" i="44"/>
  <c r="R7" i="44"/>
  <c r="S7" i="44"/>
  <c r="T7" i="44"/>
  <c r="U7" i="44"/>
  <c r="V7" i="44"/>
  <c r="W7" i="44"/>
  <c r="X7" i="44"/>
  <c r="G7" i="44"/>
  <c r="H7" i="44"/>
  <c r="I7" i="44"/>
  <c r="J7" i="44"/>
  <c r="K7" i="44"/>
  <c r="L7" i="44"/>
  <c r="M7" i="44"/>
  <c r="N7" i="44"/>
  <c r="F7" i="44"/>
  <c r="E17" i="44"/>
  <c r="E20" i="44"/>
  <c r="E38" i="44"/>
  <c r="E10" i="44"/>
  <c r="E14" i="44"/>
  <c r="E24" i="44"/>
  <c r="E31" i="44"/>
  <c r="E34" i="44"/>
  <c r="E7" i="44"/>
  <c r="CB33" i="44"/>
  <c r="CA33" i="44"/>
  <c r="BZ33" i="44"/>
  <c r="BY33" i="44"/>
  <c r="BX33" i="44"/>
  <c r="BW33" i="44"/>
  <c r="BV33" i="44"/>
  <c r="BU33" i="44"/>
  <c r="BT33" i="44"/>
  <c r="BS33" i="44"/>
  <c r="BR33" i="44"/>
  <c r="BQ33" i="44"/>
  <c r="BP33" i="44"/>
  <c r="BO33" i="44"/>
  <c r="BN33" i="44"/>
  <c r="BM33" i="44"/>
  <c r="BL33" i="44"/>
  <c r="BK33" i="44"/>
  <c r="BJ33" i="44"/>
  <c r="BI33" i="44"/>
  <c r="BH33" i="44"/>
  <c r="BG33" i="44"/>
  <c r="BF33" i="44"/>
  <c r="BE33" i="44"/>
  <c r="BD33" i="44"/>
  <c r="BC33" i="44"/>
  <c r="BB33" i="44"/>
  <c r="BA33" i="44"/>
  <c r="AZ33" i="44"/>
  <c r="AY33" i="44"/>
  <c r="AX33" i="44"/>
  <c r="AW33" i="44"/>
  <c r="AV33" i="44"/>
  <c r="AU33" i="44"/>
  <c r="AT33" i="44"/>
  <c r="AS33" i="44"/>
  <c r="AR33" i="44"/>
  <c r="AQ33" i="44"/>
  <c r="AP33" i="44"/>
  <c r="AO33" i="44"/>
  <c r="AN33" i="44"/>
  <c r="AM33" i="44"/>
  <c r="AL33" i="44"/>
  <c r="AK33" i="44"/>
  <c r="AJ33" i="44"/>
  <c r="AI33" i="44"/>
  <c r="AH33" i="44"/>
  <c r="AG33" i="44"/>
  <c r="AF33" i="44"/>
  <c r="AE33" i="44"/>
  <c r="AD33" i="44"/>
  <c r="AC33" i="44"/>
  <c r="AB33" i="44"/>
  <c r="AA33" i="44"/>
  <c r="Z33" i="44"/>
  <c r="Y33" i="44"/>
  <c r="X33" i="44"/>
  <c r="W33" i="44"/>
  <c r="V33" i="44"/>
  <c r="U33" i="44"/>
  <c r="T33" i="44"/>
  <c r="S33" i="44"/>
  <c r="R33" i="44"/>
  <c r="Q33" i="44"/>
  <c r="CB30" i="44"/>
  <c r="CA30" i="44"/>
  <c r="BZ30" i="44"/>
  <c r="BY30" i="44"/>
  <c r="BX30" i="44"/>
  <c r="BW30" i="44"/>
  <c r="BV30" i="44"/>
  <c r="BU30" i="44"/>
  <c r="BT30" i="44"/>
  <c r="BS30" i="44"/>
  <c r="BR30" i="44"/>
  <c r="BQ30" i="44"/>
  <c r="BP30" i="44"/>
  <c r="BO30" i="44"/>
  <c r="BN30" i="44"/>
  <c r="BM30" i="44"/>
  <c r="BL30" i="44"/>
  <c r="BK30" i="44"/>
  <c r="BJ30" i="44"/>
  <c r="BI30" i="44"/>
  <c r="BH30" i="44"/>
  <c r="BG30" i="44"/>
  <c r="BF30" i="44"/>
  <c r="BE30" i="44"/>
  <c r="BD30" i="44"/>
  <c r="BC30" i="44"/>
  <c r="BB30" i="44"/>
  <c r="BA30" i="44"/>
  <c r="AZ30" i="44"/>
  <c r="AY30" i="44"/>
  <c r="AX30" i="44"/>
  <c r="AW30" i="44"/>
  <c r="AV30" i="44"/>
  <c r="AU30" i="44"/>
  <c r="AT30" i="44"/>
  <c r="AS30" i="44"/>
  <c r="AR30" i="44"/>
  <c r="AQ30" i="44"/>
  <c r="AP30" i="44"/>
  <c r="AO30" i="44"/>
  <c r="AN30" i="44"/>
  <c r="AM30" i="44"/>
  <c r="AL30" i="44"/>
  <c r="AK30" i="44"/>
  <c r="AJ30" i="44"/>
  <c r="AI30" i="44"/>
  <c r="AH30" i="44"/>
  <c r="AG30" i="44"/>
  <c r="AF30" i="44"/>
  <c r="AE30" i="44"/>
  <c r="AD30" i="44"/>
  <c r="AC30" i="44"/>
  <c r="AB30" i="44"/>
  <c r="AA30" i="44"/>
  <c r="Z30" i="44"/>
  <c r="Y30" i="44"/>
  <c r="X30" i="44"/>
  <c r="W30" i="44"/>
  <c r="V30" i="44"/>
  <c r="U30" i="44"/>
  <c r="T30" i="44"/>
  <c r="S30" i="44"/>
  <c r="R30" i="44"/>
  <c r="Q30" i="44"/>
  <c r="P30" i="44"/>
  <c r="O30" i="44"/>
  <c r="N30" i="44"/>
  <c r="M30" i="44"/>
  <c r="L30" i="44"/>
  <c r="K30" i="44"/>
  <c r="J30" i="44"/>
  <c r="I30" i="44"/>
  <c r="H30" i="44"/>
  <c r="CB23" i="44"/>
  <c r="CA23" i="44"/>
  <c r="BZ23" i="44"/>
  <c r="BY23" i="44"/>
  <c r="BX23" i="44"/>
  <c r="BW23" i="44"/>
  <c r="BV23" i="44"/>
  <c r="BU23" i="44"/>
  <c r="BT23" i="44"/>
  <c r="BS23" i="44"/>
  <c r="BR23" i="44"/>
  <c r="BQ23" i="44"/>
  <c r="BP23" i="44"/>
  <c r="BO23" i="44"/>
  <c r="BN23" i="44"/>
  <c r="BM23" i="44"/>
  <c r="BL23" i="44"/>
  <c r="BK23" i="44"/>
  <c r="BJ23" i="44"/>
  <c r="BI23" i="44"/>
  <c r="BH23" i="44"/>
  <c r="BG23" i="44"/>
  <c r="BF23" i="44"/>
  <c r="BE23" i="44"/>
  <c r="BD23" i="44"/>
  <c r="BC23" i="44"/>
  <c r="BB23" i="44"/>
  <c r="BA23" i="44"/>
  <c r="AZ23" i="44"/>
  <c r="AY23" i="44"/>
  <c r="AX23" i="44"/>
  <c r="AW23" i="44"/>
  <c r="AV23" i="44"/>
  <c r="AU23" i="44"/>
  <c r="AT23" i="44"/>
  <c r="AS23" i="44"/>
  <c r="AR23" i="44"/>
  <c r="AQ23" i="44"/>
  <c r="AP23" i="44"/>
  <c r="AO23" i="44"/>
  <c r="AN23" i="44"/>
  <c r="AM23" i="44"/>
  <c r="AL23" i="44"/>
  <c r="AK23" i="44"/>
  <c r="AJ23" i="44"/>
  <c r="AI23" i="44"/>
  <c r="AH23" i="44"/>
  <c r="AG23" i="44"/>
  <c r="AF23" i="44"/>
  <c r="AE23" i="44"/>
  <c r="AD23" i="44"/>
  <c r="AC23" i="44"/>
  <c r="AB23" i="44"/>
  <c r="AA23" i="44"/>
  <c r="Z23" i="44"/>
  <c r="Y23" i="44"/>
  <c r="X23" i="44"/>
  <c r="W23" i="44"/>
  <c r="V23" i="44"/>
  <c r="U23" i="44"/>
  <c r="T23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CB13" i="44"/>
  <c r="CA13" i="44"/>
  <c r="BZ13" i="44"/>
  <c r="BY13" i="44"/>
  <c r="BX13" i="44"/>
  <c r="BW13" i="44"/>
  <c r="BV13" i="44"/>
  <c r="BU13" i="44"/>
  <c r="BT13" i="44"/>
  <c r="BS13" i="44"/>
  <c r="BR13" i="44"/>
  <c r="BQ13" i="44"/>
  <c r="BP13" i="44"/>
  <c r="BO13" i="44"/>
  <c r="BN13" i="44"/>
  <c r="BM13" i="44"/>
  <c r="BL13" i="44"/>
  <c r="BK13" i="44"/>
  <c r="BJ13" i="44"/>
  <c r="BI13" i="44"/>
  <c r="BH13" i="44"/>
  <c r="BG13" i="44"/>
  <c r="BF13" i="44"/>
  <c r="BE13" i="44"/>
  <c r="BD13" i="44"/>
  <c r="BC13" i="44"/>
  <c r="BB13" i="44"/>
  <c r="BA13" i="44"/>
  <c r="AZ13" i="44"/>
  <c r="AY13" i="44"/>
  <c r="AX13" i="44"/>
  <c r="AW13" i="44"/>
  <c r="AV13" i="44"/>
  <c r="AU13" i="44"/>
  <c r="AT13" i="44"/>
  <c r="AS13" i="44"/>
  <c r="AR13" i="44"/>
  <c r="AQ13" i="44"/>
  <c r="AP13" i="44"/>
  <c r="AO13" i="44"/>
  <c r="AN13" i="44"/>
  <c r="AM13" i="44"/>
  <c r="AL13" i="44"/>
  <c r="AK13" i="44"/>
  <c r="AJ13" i="44"/>
  <c r="AI13" i="44"/>
  <c r="AH13" i="44"/>
  <c r="AG13" i="44"/>
  <c r="AF13" i="44"/>
  <c r="AE13" i="44"/>
  <c r="AD13" i="44"/>
  <c r="AC13" i="44"/>
  <c r="AB13" i="44"/>
  <c r="AA13" i="44"/>
  <c r="Z13" i="44"/>
  <c r="Y13" i="44"/>
  <c r="X13" i="44"/>
  <c r="W13" i="44"/>
  <c r="V13" i="44"/>
  <c r="U13" i="44"/>
  <c r="T13" i="44"/>
  <c r="S13" i="44"/>
  <c r="R13" i="44"/>
  <c r="Q13" i="44"/>
  <c r="P13" i="44"/>
  <c r="O13" i="44"/>
  <c r="N13" i="44"/>
  <c r="M13" i="44"/>
  <c r="L13" i="44"/>
  <c r="K13" i="44"/>
  <c r="J13" i="44"/>
  <c r="I13" i="44"/>
  <c r="H13" i="44"/>
  <c r="G13" i="44"/>
  <c r="F13" i="44"/>
  <c r="CB9" i="44"/>
  <c r="CA9" i="44"/>
  <c r="BZ9" i="44"/>
  <c r="BY9" i="44"/>
  <c r="BX9" i="44"/>
  <c r="BW9" i="44"/>
  <c r="BV9" i="44"/>
  <c r="BU9" i="44"/>
  <c r="BT9" i="44"/>
  <c r="BS9" i="44"/>
  <c r="BR9" i="44"/>
  <c r="BQ9" i="44"/>
  <c r="BP9" i="44"/>
  <c r="BO9" i="44"/>
  <c r="BN9" i="44"/>
  <c r="BM9" i="44"/>
  <c r="BL9" i="44"/>
  <c r="BK9" i="44"/>
  <c r="BJ9" i="44"/>
  <c r="BI9" i="44"/>
  <c r="BH9" i="44"/>
  <c r="BG9" i="44"/>
  <c r="BF9" i="44"/>
  <c r="BE9" i="44"/>
  <c r="BD9" i="44"/>
  <c r="BC9" i="44"/>
  <c r="BB9" i="44"/>
  <c r="BA9" i="44"/>
  <c r="AZ9" i="44"/>
  <c r="AY9" i="44"/>
  <c r="AX9" i="44"/>
  <c r="AW9" i="44"/>
  <c r="AV9" i="44"/>
  <c r="AU9" i="44"/>
  <c r="AT9" i="44"/>
  <c r="AS9" i="44"/>
  <c r="AR9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D9" i="44"/>
  <c r="AC9" i="44"/>
  <c r="AB9" i="44"/>
  <c r="AA9" i="44"/>
  <c r="Z9" i="44"/>
  <c r="Y9" i="44"/>
  <c r="X9" i="44"/>
  <c r="W9" i="44"/>
  <c r="V9" i="44"/>
  <c r="U9" i="44"/>
  <c r="T9" i="44"/>
  <c r="S9" i="44"/>
  <c r="R9" i="44"/>
  <c r="Q9" i="44"/>
  <c r="CB37" i="44"/>
  <c r="CA37" i="44"/>
  <c r="BZ37" i="44"/>
  <c r="BY37" i="44"/>
  <c r="BX37" i="44"/>
  <c r="BW37" i="44"/>
  <c r="BV37" i="44"/>
  <c r="BU37" i="44"/>
  <c r="BT37" i="44"/>
  <c r="BS37" i="44"/>
  <c r="BR37" i="44"/>
  <c r="BQ37" i="44"/>
  <c r="BP37" i="44"/>
  <c r="BO37" i="44"/>
  <c r="BN37" i="44"/>
  <c r="BM37" i="44"/>
  <c r="BL37" i="44"/>
  <c r="BK37" i="44"/>
  <c r="BJ37" i="44"/>
  <c r="BI37" i="44"/>
  <c r="BH37" i="44"/>
  <c r="BG37" i="44"/>
  <c r="BF37" i="44"/>
  <c r="BE37" i="44"/>
  <c r="BD37" i="44"/>
  <c r="BC37" i="44"/>
  <c r="BB37" i="44"/>
  <c r="BA37" i="44"/>
  <c r="AZ37" i="44"/>
  <c r="AY37" i="44"/>
  <c r="AX37" i="44"/>
  <c r="AW37" i="44"/>
  <c r="AV37" i="44"/>
  <c r="AU37" i="44"/>
  <c r="AT37" i="44"/>
  <c r="AS37" i="44"/>
  <c r="AR37" i="44"/>
  <c r="AQ37" i="44"/>
  <c r="AP37" i="44"/>
  <c r="AO37" i="44"/>
  <c r="AN37" i="44"/>
  <c r="AM37" i="44"/>
  <c r="AL37" i="44"/>
  <c r="AK37" i="44"/>
  <c r="AJ37" i="44"/>
  <c r="AI37" i="44"/>
  <c r="AH37" i="44"/>
  <c r="AG37" i="44"/>
  <c r="AF37" i="44"/>
  <c r="AE37" i="44"/>
  <c r="AD37" i="44"/>
  <c r="AC37" i="44"/>
  <c r="AB37" i="44"/>
  <c r="AA37" i="44"/>
  <c r="Z37" i="44"/>
  <c r="Y37" i="44"/>
  <c r="X37" i="44"/>
  <c r="W37" i="44"/>
  <c r="V37" i="44"/>
  <c r="U37" i="44"/>
  <c r="T37" i="44"/>
  <c r="CB19" i="44"/>
  <c r="CA19" i="44"/>
  <c r="BZ19" i="44"/>
  <c r="BY19" i="44"/>
  <c r="BX19" i="44"/>
  <c r="BW19" i="44"/>
  <c r="BV19" i="44"/>
  <c r="BU19" i="44"/>
  <c r="BT19" i="44"/>
  <c r="BS19" i="44"/>
  <c r="BR19" i="44"/>
  <c r="BQ19" i="44"/>
  <c r="BP19" i="44"/>
  <c r="BO19" i="44"/>
  <c r="BN19" i="44"/>
  <c r="BM19" i="44"/>
  <c r="BL19" i="44"/>
  <c r="BK19" i="44"/>
  <c r="BJ19" i="44"/>
  <c r="BI19" i="44"/>
  <c r="BH19" i="44"/>
  <c r="BG19" i="44"/>
  <c r="BF19" i="44"/>
  <c r="BE19" i="44"/>
  <c r="BD19" i="44"/>
  <c r="BC19" i="44"/>
  <c r="BB19" i="44"/>
  <c r="BA19" i="44"/>
  <c r="AZ19" i="44"/>
  <c r="AY19" i="44"/>
  <c r="AX19" i="44"/>
  <c r="AW19" i="44"/>
  <c r="AV19" i="44"/>
  <c r="AU19" i="44"/>
  <c r="AT19" i="44"/>
  <c r="AS19" i="44"/>
  <c r="AR19" i="44"/>
  <c r="AQ19" i="44"/>
  <c r="AP19" i="44"/>
  <c r="AO19" i="44"/>
  <c r="AN19" i="44"/>
  <c r="AM19" i="44"/>
  <c r="AL19" i="44"/>
  <c r="AK19" i="44"/>
  <c r="AJ19" i="44"/>
  <c r="AI19" i="44"/>
  <c r="AH19" i="44"/>
  <c r="AG19" i="44"/>
  <c r="AF19" i="44"/>
  <c r="AE19" i="44"/>
  <c r="AD19" i="44"/>
  <c r="AC19" i="44"/>
  <c r="AB19" i="44"/>
  <c r="AA19" i="44"/>
  <c r="Z19" i="44"/>
  <c r="Y19" i="44"/>
  <c r="X19" i="44"/>
  <c r="W19" i="44"/>
  <c r="V19" i="44"/>
  <c r="U19" i="44"/>
  <c r="T19" i="44"/>
  <c r="S19" i="44"/>
  <c r="R19" i="44"/>
  <c r="Q19" i="44"/>
  <c r="P19" i="44"/>
  <c r="O19" i="44"/>
  <c r="N19" i="44"/>
  <c r="M19" i="44"/>
  <c r="L19" i="44"/>
  <c r="K19" i="44"/>
  <c r="J19" i="44"/>
  <c r="I19" i="44"/>
  <c r="CB16" i="44"/>
  <c r="CA16" i="44"/>
  <c r="BZ16" i="44"/>
  <c r="BY16" i="44"/>
  <c r="BX16" i="44"/>
  <c r="BW16" i="44"/>
  <c r="BV16" i="44"/>
  <c r="BU16" i="44"/>
  <c r="BT16" i="44"/>
  <c r="BS16" i="44"/>
  <c r="BR16" i="44"/>
  <c r="BQ16" i="44"/>
  <c r="BP16" i="44"/>
  <c r="BO16" i="44"/>
  <c r="BN16" i="44"/>
  <c r="BM16" i="44"/>
  <c r="BL16" i="44"/>
  <c r="BK16" i="44"/>
  <c r="BJ16" i="44"/>
  <c r="BI16" i="44"/>
  <c r="BH16" i="44"/>
  <c r="BG16" i="44"/>
  <c r="BF16" i="44"/>
  <c r="BE16" i="44"/>
  <c r="BD16" i="44"/>
  <c r="BC16" i="44"/>
  <c r="BB16" i="44"/>
  <c r="BA16" i="44"/>
  <c r="AZ16" i="44"/>
  <c r="AY16" i="44"/>
  <c r="AX16" i="44"/>
  <c r="AW16" i="44"/>
  <c r="AV16" i="44"/>
  <c r="AU16" i="44"/>
  <c r="AT16" i="44"/>
  <c r="AS16" i="44"/>
  <c r="AR16" i="44"/>
  <c r="AQ16" i="44"/>
  <c r="AP16" i="44"/>
  <c r="AO16" i="44"/>
  <c r="AN16" i="44"/>
  <c r="AM16" i="44"/>
  <c r="AL16" i="44"/>
  <c r="AK16" i="44"/>
  <c r="AJ16" i="44"/>
  <c r="AI16" i="44"/>
  <c r="AH16" i="44"/>
  <c r="AG16" i="44"/>
  <c r="AF16" i="44"/>
  <c r="AE16" i="44"/>
  <c r="AD16" i="44"/>
  <c r="AC16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J16" i="44"/>
  <c r="I16" i="44"/>
  <c r="H16" i="44"/>
  <c r="G16" i="44"/>
  <c r="CB6" i="44"/>
  <c r="CA6" i="44"/>
  <c r="BZ6" i="44"/>
  <c r="BY6" i="44"/>
  <c r="BX6" i="44"/>
  <c r="BW6" i="44"/>
  <c r="BV6" i="44"/>
  <c r="BU6" i="44"/>
  <c r="BT6" i="44"/>
  <c r="BS6" i="44"/>
  <c r="BR6" i="44"/>
  <c r="BQ6" i="44"/>
  <c r="BP6" i="44"/>
  <c r="BO6" i="44"/>
  <c r="BN6" i="44"/>
  <c r="BM6" i="44"/>
  <c r="BL6" i="44"/>
  <c r="BK6" i="44"/>
  <c r="BJ6" i="44"/>
  <c r="BI6" i="44"/>
  <c r="BH6" i="44"/>
  <c r="BG6" i="44"/>
  <c r="BF6" i="44"/>
  <c r="BE6" i="44"/>
  <c r="BD6" i="44"/>
  <c r="BC6" i="44"/>
  <c r="BB6" i="44"/>
  <c r="BA6" i="44"/>
  <c r="AZ6" i="44"/>
  <c r="AY6" i="44"/>
  <c r="AX6" i="44"/>
  <c r="AW6" i="44"/>
  <c r="AV6" i="44"/>
  <c r="AU6" i="44"/>
  <c r="AT6" i="44"/>
  <c r="AS6" i="44"/>
  <c r="AR6" i="44"/>
  <c r="AQ6" i="44"/>
  <c r="AP6" i="44"/>
  <c r="AO6" i="44"/>
  <c r="AN6" i="44"/>
  <c r="AM6" i="44"/>
  <c r="AL6" i="44"/>
  <c r="AK6" i="44"/>
  <c r="AJ6" i="44"/>
  <c r="AI6" i="44"/>
  <c r="AH6" i="44"/>
  <c r="AG6" i="44"/>
  <c r="AF6" i="44"/>
  <c r="AE6" i="44"/>
  <c r="AD6" i="44"/>
  <c r="AC6" i="44"/>
  <c r="AB6" i="44"/>
  <c r="AA6" i="44"/>
  <c r="Z6" i="44"/>
  <c r="Y6" i="44"/>
  <c r="X6" i="44"/>
  <c r="W6" i="44"/>
  <c r="V6" i="44"/>
  <c r="U6" i="44"/>
  <c r="T6" i="44"/>
  <c r="S6" i="44"/>
  <c r="CB25" i="44"/>
  <c r="CA25" i="44"/>
  <c r="BZ25" i="44"/>
  <c r="BY25" i="44"/>
  <c r="BX25" i="44"/>
  <c r="BW25" i="44"/>
  <c r="BV25" i="44"/>
  <c r="BU25" i="44"/>
  <c r="BT25" i="44"/>
  <c r="BS25" i="44"/>
  <c r="BR25" i="44"/>
  <c r="BQ25" i="44"/>
  <c r="BP25" i="44"/>
  <c r="BO25" i="44"/>
  <c r="BN25" i="44"/>
  <c r="BM25" i="44"/>
  <c r="BL25" i="44"/>
  <c r="BK25" i="44"/>
  <c r="BJ25" i="44"/>
  <c r="BI25" i="44"/>
  <c r="BH25" i="44"/>
  <c r="BG25" i="44"/>
  <c r="BF25" i="44"/>
  <c r="BE25" i="44"/>
  <c r="BD25" i="44"/>
  <c r="BC25" i="44"/>
  <c r="BB25" i="44"/>
  <c r="BA25" i="44"/>
  <c r="AZ25" i="44"/>
  <c r="AY25" i="44"/>
  <c r="AX25" i="44"/>
  <c r="AW25" i="44"/>
  <c r="AV25" i="44"/>
  <c r="AU25" i="44"/>
  <c r="AT25" i="44"/>
  <c r="AS25" i="44"/>
  <c r="AR25" i="44"/>
  <c r="AQ25" i="44"/>
  <c r="AP25" i="44"/>
  <c r="AO25" i="44"/>
  <c r="AN25" i="44"/>
  <c r="AM25" i="44"/>
  <c r="AL25" i="44"/>
  <c r="AK25" i="44"/>
  <c r="AJ25" i="44"/>
  <c r="AI25" i="44"/>
  <c r="AH25" i="44"/>
  <c r="AG25" i="44"/>
  <c r="AF25" i="44"/>
  <c r="AE25" i="44"/>
  <c r="AD25" i="44"/>
  <c r="AC25" i="44"/>
  <c r="AB25" i="44"/>
  <c r="AA25" i="44"/>
  <c r="Z25" i="44"/>
  <c r="Y25" i="44"/>
  <c r="X25" i="44"/>
  <c r="W25" i="44"/>
  <c r="V25" i="44"/>
  <c r="U25" i="44"/>
  <c r="T25" i="44"/>
  <c r="S25" i="44"/>
  <c r="R25" i="44"/>
  <c r="Q25" i="44"/>
  <c r="P25" i="44"/>
  <c r="O25" i="44"/>
  <c r="N25" i="44"/>
  <c r="M25" i="44"/>
  <c r="L25" i="44"/>
  <c r="K25" i="44"/>
  <c r="J25" i="44"/>
  <c r="I25" i="44"/>
  <c r="H25" i="44"/>
  <c r="G25" i="44"/>
  <c r="F25" i="44"/>
  <c r="E25" i="44"/>
  <c r="F3" i="44"/>
  <c r="G3" i="44" s="1"/>
  <c r="H3" i="44" s="1"/>
  <c r="I3" i="44" s="1"/>
  <c r="J3" i="44" s="1"/>
  <c r="K3" i="44" s="1"/>
  <c r="L3" i="44" s="1"/>
  <c r="M3" i="44" s="1"/>
  <c r="N3" i="44" s="1"/>
  <c r="O3" i="44" s="1"/>
  <c r="P3" i="44" s="1"/>
  <c r="Q3" i="44" s="1"/>
  <c r="R3" i="44" s="1"/>
  <c r="S3" i="44" s="1"/>
  <c r="T3" i="44" s="1"/>
  <c r="U3" i="44" s="1"/>
  <c r="V3" i="44" s="1"/>
  <c r="W3" i="44" s="1"/>
  <c r="X3" i="44" s="1"/>
  <c r="Y3" i="44" s="1"/>
  <c r="Z3" i="44" s="1"/>
  <c r="AA3" i="44" s="1"/>
  <c r="AB3" i="44" s="1"/>
  <c r="AC3" i="44" s="1"/>
  <c r="AD3" i="44" s="1"/>
  <c r="AE3" i="44" s="1"/>
  <c r="AF3" i="44" s="1"/>
  <c r="AG3" i="44" s="1"/>
  <c r="AH3" i="44" s="1"/>
  <c r="AI3" i="44" s="1"/>
  <c r="AJ3" i="44" s="1"/>
  <c r="AK3" i="44" s="1"/>
  <c r="AL3" i="44" s="1"/>
  <c r="AM3" i="44" s="1"/>
  <c r="AN3" i="44" s="1"/>
  <c r="AO3" i="44" s="1"/>
  <c r="AP3" i="44" s="1"/>
  <c r="AQ3" i="44" s="1"/>
  <c r="AR3" i="44" s="1"/>
  <c r="AS3" i="44" s="1"/>
  <c r="AT3" i="44" s="1"/>
  <c r="AU3" i="44" s="1"/>
  <c r="AV3" i="44" s="1"/>
  <c r="AW3" i="44" s="1"/>
  <c r="AX3" i="44" s="1"/>
  <c r="AY3" i="44" s="1"/>
  <c r="AZ3" i="44" s="1"/>
  <c r="BA3" i="44" s="1"/>
  <c r="BB3" i="44" s="1"/>
  <c r="BC3" i="44" s="1"/>
  <c r="BD3" i="44" s="1"/>
  <c r="BE3" i="44" s="1"/>
  <c r="BF3" i="44" s="1"/>
  <c r="BG3" i="44" s="1"/>
  <c r="BH3" i="44" s="1"/>
  <c r="BI3" i="44" s="1"/>
  <c r="BJ3" i="44" s="1"/>
  <c r="BK3" i="44" s="1"/>
  <c r="BL3" i="44" s="1"/>
  <c r="BM3" i="44" s="1"/>
  <c r="BN3" i="44" s="1"/>
  <c r="BO3" i="44" s="1"/>
  <c r="BP3" i="44" s="1"/>
  <c r="BQ3" i="44" s="1"/>
  <c r="BR3" i="44" s="1"/>
  <c r="BS3" i="44" s="1"/>
  <c r="BT3" i="44" s="1"/>
  <c r="BU3" i="44" s="1"/>
  <c r="BV3" i="44" s="1"/>
  <c r="BW3" i="44" s="1"/>
  <c r="BX3" i="44" s="1"/>
  <c r="BY3" i="44" s="1"/>
  <c r="BZ3" i="44" s="1"/>
  <c r="CA3" i="44" s="1"/>
  <c r="CB3" i="44" s="1"/>
  <c r="AN1" i="44"/>
  <c r="AO1" i="44" s="1"/>
  <c r="AP1" i="44" s="1"/>
  <c r="AQ1" i="44" s="1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BF1" i="44" s="1"/>
  <c r="BG1" i="44" s="1"/>
  <c r="BH1" i="44" s="1"/>
  <c r="BI1" i="44" s="1"/>
  <c r="BJ1" i="44" s="1"/>
  <c r="BK1" i="44" s="1"/>
  <c r="BL1" i="44" s="1"/>
  <c r="BM1" i="44" s="1"/>
  <c r="BN1" i="44" s="1"/>
  <c r="BO1" i="44" s="1"/>
  <c r="BP1" i="44" s="1"/>
  <c r="BQ1" i="44" s="1"/>
  <c r="BR1" i="44" s="1"/>
  <c r="BS1" i="44" s="1"/>
  <c r="BT1" i="44" s="1"/>
  <c r="BU1" i="44" s="1"/>
  <c r="BV1" i="44" s="1"/>
  <c r="BW1" i="44" s="1"/>
  <c r="BX1" i="44" s="1"/>
  <c r="BY1" i="44" s="1"/>
  <c r="BZ1" i="44" s="1"/>
  <c r="CA1" i="44" s="1"/>
  <c r="CB1" i="44" s="1"/>
  <c r="I26" i="44" l="1"/>
  <c r="M26" i="44"/>
  <c r="U27" i="44"/>
  <c r="U26" i="44"/>
  <c r="AC27" i="44"/>
  <c r="AC26" i="44"/>
  <c r="AK27" i="44"/>
  <c r="AK26" i="44"/>
  <c r="AS27" i="44"/>
  <c r="AS26" i="44"/>
  <c r="BA27" i="44"/>
  <c r="BA26" i="44"/>
  <c r="BI27" i="44"/>
  <c r="BI26" i="44"/>
  <c r="BQ27" i="44"/>
  <c r="BQ26" i="44"/>
  <c r="BY27" i="44"/>
  <c r="BY26" i="44"/>
  <c r="J26" i="44"/>
  <c r="R27" i="44"/>
  <c r="R26" i="44"/>
  <c r="Z27" i="44"/>
  <c r="Z26" i="44"/>
  <c r="AH27" i="44"/>
  <c r="AH26" i="44"/>
  <c r="AP27" i="44"/>
  <c r="AP26" i="44"/>
  <c r="BB27" i="44"/>
  <c r="BB26" i="44"/>
  <c r="BJ27" i="44"/>
  <c r="BJ26" i="44"/>
  <c r="BR27" i="44"/>
  <c r="BR26" i="44"/>
  <c r="BV27" i="44"/>
  <c r="BV26" i="44"/>
  <c r="G26" i="44"/>
  <c r="K26" i="44"/>
  <c r="O26" i="44"/>
  <c r="S27" i="44"/>
  <c r="S26" i="44"/>
  <c r="W27" i="44"/>
  <c r="W26" i="44"/>
  <c r="AA27" i="44"/>
  <c r="AA26" i="44"/>
  <c r="AE27" i="44"/>
  <c r="AE26" i="44"/>
  <c r="AI27" i="44"/>
  <c r="AI26" i="44"/>
  <c r="AM27" i="44"/>
  <c r="AM26" i="44"/>
  <c r="AQ27" i="44"/>
  <c r="AQ26" i="44"/>
  <c r="AU27" i="44"/>
  <c r="AU26" i="44"/>
  <c r="AY27" i="44"/>
  <c r="AY26" i="44"/>
  <c r="BC27" i="44"/>
  <c r="BC26" i="44"/>
  <c r="BG27" i="44"/>
  <c r="BG26" i="44"/>
  <c r="BK27" i="44"/>
  <c r="BK26" i="44"/>
  <c r="BO27" i="44"/>
  <c r="BO26" i="44"/>
  <c r="BS27" i="44"/>
  <c r="BS26" i="44"/>
  <c r="BW27" i="44"/>
  <c r="BW26" i="44"/>
  <c r="CA27" i="44"/>
  <c r="CA26" i="44"/>
  <c r="Q27" i="44"/>
  <c r="Q26" i="44"/>
  <c r="Y27" i="44"/>
  <c r="Y26" i="44"/>
  <c r="AG27" i="44"/>
  <c r="AG26" i="44"/>
  <c r="AO27" i="44"/>
  <c r="AO26" i="44"/>
  <c r="AW27" i="44"/>
  <c r="AW26" i="44"/>
  <c r="BE27" i="44"/>
  <c r="BE26" i="44"/>
  <c r="BM27" i="44"/>
  <c r="BM26" i="44"/>
  <c r="BU27" i="44"/>
  <c r="BU26" i="44"/>
  <c r="F26" i="44"/>
  <c r="N26" i="44"/>
  <c r="V27" i="44"/>
  <c r="V26" i="44"/>
  <c r="AD27" i="44"/>
  <c r="AD26" i="44"/>
  <c r="AL27" i="44"/>
  <c r="AL26" i="44"/>
  <c r="AT27" i="44"/>
  <c r="AT26" i="44"/>
  <c r="AX27" i="44"/>
  <c r="AX26" i="44"/>
  <c r="BF27" i="44"/>
  <c r="BF26" i="44"/>
  <c r="BN27" i="44"/>
  <c r="BN26" i="44"/>
  <c r="BZ27" i="44"/>
  <c r="BZ26" i="44"/>
  <c r="H26" i="44"/>
  <c r="L26" i="44"/>
  <c r="P27" i="44"/>
  <c r="P26" i="44"/>
  <c r="T27" i="44"/>
  <c r="T26" i="44"/>
  <c r="X27" i="44"/>
  <c r="X26" i="44"/>
  <c r="AB27" i="44"/>
  <c r="AB26" i="44"/>
  <c r="AF27" i="44"/>
  <c r="AF26" i="44"/>
  <c r="AJ27" i="44"/>
  <c r="AJ26" i="44"/>
  <c r="AN27" i="44"/>
  <c r="AN26" i="44"/>
  <c r="AR27" i="44"/>
  <c r="AR26" i="44"/>
  <c r="AV27" i="44"/>
  <c r="AV26" i="44"/>
  <c r="AZ27" i="44"/>
  <c r="AZ26" i="44"/>
  <c r="BD27" i="44"/>
  <c r="BD26" i="44"/>
  <c r="BH27" i="44"/>
  <c r="BH26" i="44"/>
  <c r="BL27" i="44"/>
  <c r="BL26" i="44"/>
  <c r="BP27" i="44"/>
  <c r="BP26" i="44"/>
  <c r="BT27" i="44"/>
  <c r="BT26" i="44"/>
  <c r="BX27" i="44"/>
  <c r="BX26" i="44"/>
  <c r="CB27" i="44"/>
  <c r="CB26" i="44"/>
  <c r="A66" i="38"/>
  <c r="A67" i="38"/>
  <c r="A68" i="38"/>
  <c r="A69" i="38"/>
  <c r="A70" i="38"/>
  <c r="A71" i="38"/>
  <c r="A72" i="38"/>
  <c r="A73" i="38"/>
  <c r="A74" i="38"/>
  <c r="A75" i="38"/>
  <c r="A76" i="38"/>
  <c r="A77" i="38"/>
  <c r="A78" i="38"/>
  <c r="A79" i="38"/>
  <c r="A80" i="38"/>
  <c r="A3" i="38"/>
  <c r="A4" i="38"/>
  <c r="A5" i="38"/>
  <c r="A6" i="38"/>
  <c r="A7" i="38"/>
  <c r="A8" i="38"/>
  <c r="A9" i="38"/>
  <c r="A10" i="38"/>
  <c r="A11" i="38"/>
  <c r="A12" i="38"/>
  <c r="A13" i="38"/>
  <c r="A14" i="38"/>
  <c r="A15" i="38"/>
  <c r="A16" i="38"/>
  <c r="A17" i="38"/>
  <c r="A18" i="38"/>
  <c r="A19" i="38"/>
  <c r="A20" i="38"/>
  <c r="A21" i="38"/>
  <c r="A22" i="38"/>
  <c r="A23" i="38"/>
  <c r="A24" i="38"/>
  <c r="A25" i="38"/>
  <c r="A26" i="38"/>
  <c r="A27" i="38"/>
  <c r="A28" i="38"/>
  <c r="A29" i="38"/>
  <c r="A30" i="38"/>
  <c r="A31" i="38"/>
  <c r="A32" i="38"/>
  <c r="A33" i="38"/>
  <c r="A34" i="38"/>
  <c r="A35" i="38"/>
  <c r="A36" i="38"/>
  <c r="A37" i="38"/>
  <c r="A38" i="38"/>
  <c r="A39" i="38"/>
  <c r="A40" i="38"/>
  <c r="A41" i="38"/>
  <c r="A42" i="38"/>
  <c r="A43" i="38"/>
  <c r="A44" i="38"/>
  <c r="A45" i="38"/>
  <c r="A46" i="38"/>
  <c r="A47" i="38"/>
  <c r="A48" i="38"/>
  <c r="A49" i="38"/>
  <c r="A50" i="38"/>
  <c r="A51" i="38"/>
  <c r="A52" i="38"/>
  <c r="A53" i="38"/>
  <c r="A54" i="38"/>
  <c r="A55" i="38"/>
  <c r="A56" i="38"/>
  <c r="A57" i="38"/>
  <c r="A58" i="38"/>
  <c r="A59" i="38"/>
  <c r="A60" i="38"/>
  <c r="A61" i="38"/>
  <c r="A62" i="38"/>
  <c r="A63" i="38"/>
  <c r="A64" i="38"/>
  <c r="A65" i="38"/>
  <c r="A2" i="38"/>
  <c r="T6" i="6" l="1"/>
  <c r="R6" i="6"/>
  <c r="S6" i="6"/>
  <c r="T5" i="6"/>
  <c r="S5" i="6"/>
  <c r="R5" i="6"/>
  <c r="T4" i="6"/>
  <c r="S4" i="6"/>
  <c r="R4" i="6"/>
  <c r="O9" i="6"/>
  <c r="O10" i="6"/>
  <c r="O8" i="6"/>
  <c r="M9" i="6"/>
  <c r="M10" i="6"/>
  <c r="M8" i="6"/>
  <c r="K9" i="6"/>
  <c r="K10" i="6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K5" i="6" l="1"/>
  <c r="K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F1" authorId="0" shapeId="0" xr:uid="{D4AE6FE4-944B-464E-9951-7042EDFB7183}">
      <text>
        <r>
          <rPr>
            <sz val="11"/>
            <color rgb="FF000000"/>
            <rFont val="Calibri"/>
            <family val="2"/>
          </rPr>
          <t>Dados retificados do relatório 54 ao 60 devido a problema de contagem na DGS
======</t>
        </r>
      </text>
    </comment>
    <comment ref="BM5" authorId="0" shapeId="0" xr:uid="{1E474A17-C284-BE40-A0DD-465C62F26A4B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  <comment ref="BM12" authorId="0" shapeId="0" xr:uid="{04C7B64F-85C7-3A48-B521-59CA6C30979C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</commentList>
</comments>
</file>

<file path=xl/sharedStrings.xml><?xml version="1.0" encoding="utf-8"?>
<sst xmlns="http://schemas.openxmlformats.org/spreadsheetml/2006/main" count="6497" uniqueCount="268">
  <si>
    <t>NORTE</t>
  </si>
  <si>
    <t>SUL</t>
  </si>
  <si>
    <t>CENTRO</t>
  </si>
  <si>
    <t>ALENTEJO</t>
  </si>
  <si>
    <t>ALGARVE</t>
  </si>
  <si>
    <t>MADEIRA</t>
  </si>
  <si>
    <t>AÇORES</t>
  </si>
  <si>
    <t>DATA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</si>
  <si>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</si>
  <si>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</si>
  <si>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</si>
  <si>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</si>
  <si>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</si>
  <si>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</si>
  <si>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</si>
  <si>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</si>
  <si>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</si>
  <si>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</si>
  <si>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</si>
  <si>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</si>
  <si>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</si>
  <si>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</si>
  <si>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</si>
  <si>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</si>
  <si>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</si>
  <si>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</si>
  <si>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</si>
  <si>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</si>
  <si>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</si>
  <si>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</si>
  <si>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</si>
  <si>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</si>
  <si>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</si>
  <si>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</si>
  <si>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</si>
  <si>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</si>
  <si>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</si>
  <si>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</si>
  <si>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</si>
  <si>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</si>
  <si>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</si>
  <si>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</si>
  <si>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</si>
  <si>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</si>
  <si>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</si>
  <si>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</si>
  <si>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</si>
  <si>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</si>
  <si>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</si>
  <si>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</si>
  <si>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</si>
  <si>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</si>
  <si>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</si>
  <si>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</si>
  <si>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</si>
  <si>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Portugal/Madeira/Acores</t>
  </si>
  <si>
    <t>n</t>
  </si>
  <si>
    <t>Index</t>
  </si>
  <si>
    <t>tstart</t>
  </si>
  <si>
    <t>OBS</t>
  </si>
  <si>
    <t>### R_e calculation - Uncertainty method</t>
  </si>
  <si>
    <t>### Serial Interval</t>
  </si>
  <si>
    <t>### -- mean 4.7 (95% CrI: 3.7, 6.0)</t>
  </si>
  <si>
    <t>### -- sd 2.9 (95% CrI: 1.9, 4.9)</t>
  </si>
  <si>
    <t xml:space="preserve">assuming an uncertain serial interval with a mean of 4.7 days (95% CrI: 3.7, 6.0) </t>
  </si>
  <si>
    <t>standard deviation of 2.9 days (95% CrI: 1.9, 4.9) [7].</t>
  </si>
  <si>
    <t>doubling time were made with a 7-day sliding window by iteratively fitting an exponential regression model.</t>
  </si>
  <si>
    <t>upper</t>
  </si>
  <si>
    <t>mean</t>
  </si>
  <si>
    <t>lower</t>
  </si>
  <si>
    <t>Calculus Day</t>
  </si>
  <si>
    <t>day-7</t>
  </si>
  <si>
    <t>day-5</t>
  </si>
  <si>
    <t>tend2</t>
  </si>
  <si>
    <t>tend1</t>
  </si>
  <si>
    <t xml:space="preserve"> </t>
  </si>
  <si>
    <t>DT</t>
  </si>
  <si>
    <t>WK</t>
  </si>
  <si>
    <t>RPT</t>
  </si>
  <si>
    <t>∑ N.CONF.</t>
  </si>
  <si>
    <t xml:space="preserve">Δ (n) </t>
  </si>
  <si>
    <t>Δ (%)</t>
  </si>
  <si>
    <t>∑ SUSP.</t>
  </si>
  <si>
    <t>Δ AG.RES.</t>
  </si>
  <si>
    <t>Δ VIG.</t>
  </si>
  <si>
    <t>∑ REC.</t>
  </si>
  <si>
    <t>Δ ACT.</t>
  </si>
  <si>
    <t>∑ CONF.</t>
  </si>
  <si>
    <t>∑ OB.</t>
  </si>
  <si>
    <t>Δ U.C.I.</t>
  </si>
  <si>
    <t>Δ HOSP.</t>
  </si>
  <si>
    <t>Estimate</t>
  </si>
  <si>
    <t>New confirmed cases by infection date</t>
  </si>
  <si>
    <t>252 (212 – 288)</t>
  </si>
  <si>
    <t>Expected change in daily cases</t>
  </si>
  <si>
    <t>Unsure</t>
  </si>
  <si>
    <t>Effective reproduction no.</t>
  </si>
  <si>
    <t>1 (0.9 – 1.1)</t>
  </si>
  <si>
    <t>Doubling/halving time (days)</t>
  </si>
  <si>
    <t>810 (25 – -28)</t>
  </si>
  <si>
    <t>Adjusted R-squared</t>
  </si>
  <si>
    <t>0.15 (8e-14 – 0.39)</t>
  </si>
  <si>
    <t>19.05.2020</t>
  </si>
  <si>
    <t>242 (203 – 287)</t>
  </si>
  <si>
    <t>-34 (45 – -12)</t>
  </si>
  <si>
    <t>0.36 (-2.1e-14 – 0.73)</t>
  </si>
  <si>
    <t>20.05.2020</t>
  </si>
  <si>
    <t>dates</t>
  </si>
  <si>
    <t>lwr.Rt</t>
  </si>
  <si>
    <t>Rt</t>
  </si>
  <si>
    <t>upr .Co rr.Rt</t>
  </si>
  <si>
    <t>247 (206 – 289)</t>
  </si>
  <si>
    <t>1 (0.9 – 1.2)</t>
  </si>
  <si>
    <t>-110 (23 – -16)</t>
  </si>
  <si>
    <t>0.2 (-4.1e-15 – 0.52)</t>
  </si>
  <si>
    <t>21.05.2020</t>
  </si>
  <si>
    <t>Média = 0.95</t>
  </si>
  <si>
    <t>257 (212 – 302)</t>
  </si>
  <si>
    <t>Likely increasing</t>
  </si>
  <si>
    <t>1.1 (0.9 – 1.2)</t>
  </si>
  <si>
    <t>31 (13 – -82)</t>
  </si>
  <si>
    <t>0.4 (2.3e-06 – 0.76)</t>
  </si>
  <si>
    <t>23.05.2020</t>
  </si>
  <si>
    <t>DATE</t>
  </si>
  <si>
    <t>-</t>
  </si>
  <si>
    <t>REGIÃO</t>
  </si>
  <si>
    <t>13/05--&gt;17/05</t>
  </si>
  <si>
    <t>17/05--&gt;21/05</t>
  </si>
  <si>
    <t>Média = 1.01</t>
  </si>
  <si>
    <t>273 (227 – 324)</t>
  </si>
  <si>
    <t>1.1 (1 – 1.2)</t>
  </si>
  <si>
    <t>19 (11 – 100)</t>
  </si>
  <si>
    <t>0.64 (0.31 – 0.96)</t>
  </si>
  <si>
    <t>24.05.2020</t>
  </si>
  <si>
    <t>282 (225 – 334)</t>
  </si>
  <si>
    <t>Increasing</t>
  </si>
  <si>
    <t>1.1 (1 – 1.3)</t>
  </si>
  <si>
    <t>17 (10 – 56)</t>
  </si>
  <si>
    <t>0.7 (0.42 – 0.96)</t>
  </si>
  <si>
    <t>25.05.2020</t>
  </si>
  <si>
    <t>256 (219 – 292)</t>
  </si>
  <si>
    <t>28 (14 – -1000)</t>
  </si>
  <si>
    <t>0.51 (0.11 – 0.91)</t>
  </si>
  <si>
    <t>26.05.2020</t>
  </si>
  <si>
    <t>index</t>
  </si>
  <si>
    <t>t_start</t>
  </si>
  <si>
    <t>t_end</t>
  </si>
  <si>
    <t>Data</t>
  </si>
  <si>
    <t>Req0025</t>
  </si>
  <si>
    <t>Req0975</t>
  </si>
  <si>
    <t>Rmean</t>
  </si>
  <si>
    <t>lwr</t>
  </si>
  <si>
    <t>fit</t>
  </si>
  <si>
    <t>uppr</t>
  </si>
  <si>
    <t>{</t>
  </si>
  <si>
    <t>"</t>
  </si>
  <si>
    <t>window_index</t>
  </si>
  <si>
    <t>{"window_index":1,"window_t_start":2,"window_t_end":8,"Data":"2020-02-23","R_e_median":2.217984718,"R_e_q0025":1.39145299,"R_e_q0975":3.246153846,"fit":2.22,"lwr":1.39,"upr":3.25,"low":1.39,"high":3.25},</t>
  </si>
  <si>
    <t>:</t>
  </si>
  <si>
    <t>,</t>
  </si>
  <si>
    <t>window_t_start</t>
  </si>
  <si>
    <t>window_t_end</t>
  </si>
  <si>
    <t>R_e_median</t>
  </si>
  <si>
    <t>R_e_q0025</t>
  </si>
  <si>
    <t>R_e_q0975</t>
  </si>
  <si>
    <t>high</t>
  </si>
  <si>
    <t>}</t>
  </si>
  <si>
    <t>2020-02-27</t>
  </si>
  <si>
    <t>2020-02-23</t>
  </si>
  <si>
    <t>2020-02-24</t>
  </si>
  <si>
    <t>2020-02-25</t>
  </si>
  <si>
    <t>2020-02-26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</si>
  <si>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</si>
  <si>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</si>
  <si>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</si>
  <si>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</si>
  <si>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</si>
  <si>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</si>
  <si>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</si>
  <si>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</si>
  <si>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</si>
  <si>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</si>
  <si>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</si>
  <si>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</si>
  <si>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</si>
  <si>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</si>
  <si>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</si>
  <si>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</si>
  <si>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</si>
  <si>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</si>
  <si>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</si>
  <si>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</si>
  <si>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</si>
  <si>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</si>
  <si>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</si>
  <si>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</si>
  <si>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</si>
  <si>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</si>
  <si>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</si>
  <si>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</si>
  <si>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</si>
  <si>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</si>
  <si>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</si>
  <si>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</si>
  <si>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</si>
  <si>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</si>
  <si>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</si>
  <si>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</si>
  <si>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</si>
  <si>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</si>
  <si>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</si>
  <si>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</si>
  <si>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</si>
  <si>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</si>
  <si>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</si>
  <si>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</si>
  <si>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</si>
  <si>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</si>
  <si>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</si>
  <si>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</si>
  <si>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</si>
  <si>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</si>
  <si>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</si>
  <si>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</si>
  <si>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</si>
  <si>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</si>
  <si>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</si>
  <si>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</si>
  <si>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</si>
  <si>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</si>
  <si>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</si>
  <si>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</si>
  <si>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</si>
  <si>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</si>
  <si>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</si>
  <si>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</si>
  <si>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</si>
  <si>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</si>
  <si>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</si>
  <si>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</si>
  <si>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</si>
  <si>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</si>
  <si>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</si>
  <si>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</si>
  <si>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</si>
  <si>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</si>
  <si>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upr</t>
  </si>
  <si>
    <t>low</t>
  </si>
  <si>
    <t>59 (18 – -50)</t>
  </si>
  <si>
    <t>0.27 (-1.2e-13 – 0.62)</t>
  </si>
  <si>
    <t>28.05.2020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</si>
  <si>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</si>
  <si>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</si>
  <si>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</si>
  <si>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</si>
  <si>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</si>
  <si>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</si>
  <si>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</si>
  <si>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</si>
  <si>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</si>
  <si>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</si>
  <si>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</si>
  <si>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</si>
  <si>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</si>
  <si>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</si>
  <si>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44 (17 – -73)</t>
  </si>
  <si>
    <t>0.35 (3.7e-05 – 0.73)</t>
  </si>
  <si>
    <t>29.05.2020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</si>
</sst>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1">
    <font>
      <sz val="12"/>
      <color theme="1"/>
      <name val="Calibri"/>
      <family val="2"/>
      <scheme val="minor"/>
    </font>
    <font>
      <sz val="10"/>
      <name val="Verdana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sz val="11"/>
      <name val="Calibri"/>
      <family val="2"/>
    </font>
    <font>
      <b/>
      <sz val="11"/>
      <color rgb="FF000000"/>
      <name val="DejaVu Sans"/>
    </font>
    <font>
      <sz val="11"/>
      <color rgb="FF000000"/>
      <name val="DejaVu Sans"/>
    </font>
    <font>
      <sz val="13.2"/>
      <color rgb="FF333333"/>
      <name val="Helvetica Neue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 (Body)"/>
    </font>
    <font>
      <sz val="14"/>
      <color rgb="FF000000"/>
      <name val="Calibri (Body)"/>
    </font>
    <font>
      <sz val="14"/>
      <color theme="1"/>
      <name val="Calibri (Body)"/>
    </font>
    <font>
      <b/>
      <sz val="14"/>
      <color theme="0"/>
      <name val="Calibri (Body)"/>
    </font>
    <font>
      <i/>
      <sz val="17"/>
      <color theme="1"/>
      <name val="Helvetica Neue"/>
      <family val="2"/>
    </font>
    <font>
      <b/>
      <sz val="15"/>
      <color theme="1"/>
      <name val="Helvetica Neue"/>
      <family val="2"/>
    </font>
    <font>
      <sz val="15"/>
      <color theme="1"/>
      <name val="Helvetica Neue"/>
      <family val="2"/>
    </font>
    <font>
      <sz val="36"/>
      <color theme="1"/>
      <name val="Helvetica Neue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 (Body)"/>
    </font>
    <font>
      <b/>
      <sz val="11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0" fillId="0" borderId="0"/>
  </cellStyleXfs>
  <cellXfs count="123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14" fontId="4" fillId="0" borderId="0" xfId="0" applyNumberFormat="1" applyFont="1" applyAlignment="1">
      <alignment wrapText="1"/>
    </xf>
    <xf numFmtId="0" fontId="4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5" fillId="0" borderId="0" xfId="0" applyFont="1" applyAlignment="1">
      <alignment wrapText="1"/>
    </xf>
    <xf numFmtId="14" fontId="0" fillId="0" borderId="0" xfId="0" applyNumberFormat="1"/>
    <xf numFmtId="0" fontId="7" fillId="0" borderId="0" xfId="0" applyFont="1"/>
    <xf numFmtId="0" fontId="8" fillId="0" borderId="0" xfId="0" applyFont="1"/>
    <xf numFmtId="14" fontId="8" fillId="0" borderId="0" xfId="0" applyNumberFormat="1" applyFont="1"/>
    <xf numFmtId="0" fontId="9" fillId="0" borderId="0" xfId="0" applyFont="1"/>
    <xf numFmtId="0" fontId="10" fillId="0" borderId="0" xfId="5"/>
    <xf numFmtId="0" fontId="10" fillId="0" borderId="4" xfId="5" applyBorder="1"/>
    <xf numFmtId="0" fontId="10" fillId="2" borderId="4" xfId="5" applyFill="1" applyBorder="1"/>
    <xf numFmtId="0" fontId="10" fillId="0" borderId="4" xfId="5" applyBorder="1" applyAlignment="1">
      <alignment horizontal="center"/>
    </xf>
    <xf numFmtId="0" fontId="10" fillId="0" borderId="4" xfId="5" applyFill="1" applyBorder="1"/>
    <xf numFmtId="14" fontId="14" fillId="0" borderId="4" xfId="5" applyNumberFormat="1" applyFont="1" applyBorder="1" applyAlignment="1">
      <alignment horizontal="center" vertical="center"/>
    </xf>
    <xf numFmtId="0" fontId="10" fillId="0" borderId="4" xfId="5" applyFill="1" applyBorder="1" applyAlignment="1">
      <alignment horizontal="center"/>
    </xf>
    <xf numFmtId="10" fontId="10" fillId="0" borderId="4" xfId="5" applyNumberFormat="1" applyBorder="1" applyAlignment="1">
      <alignment horizontal="center"/>
    </xf>
    <xf numFmtId="0" fontId="10" fillId="0" borderId="0" xfId="5" applyAlignment="1">
      <alignment horizontal="right"/>
    </xf>
    <xf numFmtId="0" fontId="0" fillId="0" borderId="0" xfId="0" applyAlignment="1">
      <alignment horizontal="right"/>
    </xf>
    <xf numFmtId="0" fontId="16" fillId="11" borderId="11" xfId="5" applyFont="1" applyFill="1" applyBorder="1" applyAlignment="1">
      <alignment horizontal="right"/>
    </xf>
    <xf numFmtId="0" fontId="16" fillId="11" borderId="10" xfId="5" applyFont="1" applyFill="1" applyBorder="1" applyAlignment="1">
      <alignment horizontal="right"/>
    </xf>
    <xf numFmtId="10" fontId="16" fillId="11" borderId="11" xfId="5" applyNumberFormat="1" applyFont="1" applyFill="1" applyBorder="1" applyAlignment="1">
      <alignment horizontal="right"/>
    </xf>
    <xf numFmtId="0" fontId="16" fillId="7" borderId="11" xfId="5" applyFont="1" applyFill="1" applyBorder="1" applyAlignment="1">
      <alignment horizontal="right"/>
    </xf>
    <xf numFmtId="0" fontId="16" fillId="7" borderId="10" xfId="5" applyFont="1" applyFill="1" applyBorder="1" applyAlignment="1">
      <alignment horizontal="right"/>
    </xf>
    <xf numFmtId="0" fontId="16" fillId="8" borderId="11" xfId="5" applyFont="1" applyFill="1" applyBorder="1" applyAlignment="1">
      <alignment horizontal="right"/>
    </xf>
    <xf numFmtId="0" fontId="16" fillId="8" borderId="10" xfId="5" applyFont="1" applyFill="1" applyBorder="1" applyAlignment="1">
      <alignment horizontal="right"/>
    </xf>
    <xf numFmtId="0" fontId="16" fillId="13" borderId="11" xfId="5" applyFont="1" applyFill="1" applyBorder="1" applyAlignment="1">
      <alignment horizontal="right"/>
    </xf>
    <xf numFmtId="0" fontId="16" fillId="13" borderId="10" xfId="5" applyFont="1" applyFill="1" applyBorder="1" applyAlignment="1">
      <alignment horizontal="right"/>
    </xf>
    <xf numFmtId="10" fontId="16" fillId="7" borderId="11" xfId="5" applyNumberFormat="1" applyFont="1" applyFill="1" applyBorder="1" applyAlignment="1">
      <alignment horizontal="right"/>
    </xf>
    <xf numFmtId="0" fontId="15" fillId="0" borderId="4" xfId="5" applyFont="1" applyBorder="1" applyAlignment="1">
      <alignment horizontal="right"/>
    </xf>
    <xf numFmtId="10" fontId="16" fillId="8" borderId="11" xfId="5" applyNumberFormat="1" applyFont="1" applyFill="1" applyBorder="1" applyAlignment="1">
      <alignment horizontal="right"/>
    </xf>
    <xf numFmtId="10" fontId="16" fillId="8" borderId="10" xfId="5" applyNumberFormat="1" applyFont="1" applyFill="1" applyBorder="1" applyAlignment="1">
      <alignment horizontal="right"/>
    </xf>
    <xf numFmtId="10" fontId="16" fillId="13" borderId="11" xfId="5" applyNumberFormat="1" applyFont="1" applyFill="1" applyBorder="1" applyAlignment="1">
      <alignment horizontal="right"/>
    </xf>
    <xf numFmtId="10" fontId="16" fillId="13" borderId="10" xfId="5" applyNumberFormat="1" applyFont="1" applyFill="1" applyBorder="1" applyAlignment="1">
      <alignment horizontal="right"/>
    </xf>
    <xf numFmtId="10" fontId="16" fillId="2" borderId="11" xfId="5" applyNumberFormat="1" applyFont="1" applyFill="1" applyBorder="1" applyAlignment="1">
      <alignment horizontal="right"/>
    </xf>
    <xf numFmtId="10" fontId="16" fillId="2" borderId="10" xfId="5" applyNumberFormat="1" applyFont="1" applyFill="1" applyBorder="1" applyAlignment="1">
      <alignment horizontal="right"/>
    </xf>
    <xf numFmtId="0" fontId="17" fillId="5" borderId="3" xfId="5" applyFont="1" applyFill="1" applyBorder="1" applyAlignment="1">
      <alignment horizontal="right"/>
    </xf>
    <xf numFmtId="0" fontId="18" fillId="0" borderId="0" xfId="5" applyFont="1" applyAlignment="1">
      <alignment horizontal="right"/>
    </xf>
    <xf numFmtId="0" fontId="19" fillId="0" borderId="0" xfId="0" applyFont="1" applyAlignment="1">
      <alignment horizontal="right"/>
    </xf>
    <xf numFmtId="0" fontId="17" fillId="5" borderId="9" xfId="5" applyFont="1" applyFill="1" applyBorder="1" applyAlignment="1">
      <alignment horizontal="right"/>
    </xf>
    <xf numFmtId="0" fontId="17" fillId="9" borderId="3" xfId="5" applyFont="1" applyFill="1" applyBorder="1" applyAlignment="1">
      <alignment horizontal="right"/>
    </xf>
    <xf numFmtId="14" fontId="14" fillId="0" borderId="4" xfId="5" applyNumberFormat="1" applyFont="1" applyBorder="1" applyAlignment="1">
      <alignment horizontal="right" vertical="center"/>
    </xf>
    <xf numFmtId="0" fontId="13" fillId="0" borderId="3" xfId="5" applyFont="1" applyBorder="1" applyAlignment="1">
      <alignment horizontal="right"/>
    </xf>
    <xf numFmtId="0" fontId="20" fillId="6" borderId="9" xfId="5" applyFont="1" applyFill="1" applyBorder="1" applyAlignment="1">
      <alignment horizontal="right"/>
    </xf>
    <xf numFmtId="0" fontId="18" fillId="0" borderId="0" xfId="5" applyFont="1"/>
    <xf numFmtId="0" fontId="19" fillId="0" borderId="0" xfId="0" applyFont="1"/>
    <xf numFmtId="0" fontId="20" fillId="10" borderId="9" xfId="5" applyFont="1" applyFill="1" applyBorder="1" applyAlignment="1">
      <alignment horizontal="right"/>
    </xf>
    <xf numFmtId="0" fontId="20" fillId="12" borderId="4" xfId="5" applyFont="1" applyFill="1" applyBorder="1" applyAlignment="1">
      <alignment horizontal="right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16" fillId="8" borderId="10" xfId="5" applyNumberFormat="1" applyFont="1" applyFill="1" applyBorder="1" applyAlignment="1">
      <alignment horizontal="right"/>
    </xf>
    <xf numFmtId="0" fontId="16" fillId="13" borderId="10" xfId="5" applyNumberFormat="1" applyFont="1" applyFill="1" applyBorder="1" applyAlignment="1">
      <alignment horizontal="right"/>
    </xf>
    <xf numFmtId="0" fontId="16" fillId="2" borderId="10" xfId="5" applyNumberFormat="1" applyFont="1" applyFill="1" applyBorder="1" applyAlignment="1">
      <alignment horizontal="right"/>
    </xf>
    <xf numFmtId="0" fontId="24" fillId="0" borderId="0" xfId="0" applyFont="1"/>
    <xf numFmtId="0" fontId="20" fillId="16" borderId="3" xfId="5" applyFont="1" applyFill="1" applyBorder="1" applyAlignment="1">
      <alignment horizontal="right"/>
    </xf>
    <xf numFmtId="10" fontId="16" fillId="8" borderId="11" xfId="5" applyNumberFormat="1" applyFont="1" applyFill="1" applyBorder="1" applyAlignment="1">
      <alignment horizontal="center"/>
    </xf>
    <xf numFmtId="0" fontId="16" fillId="8" borderId="10" xfId="5" applyNumberFormat="1" applyFont="1" applyFill="1" applyBorder="1" applyAlignment="1">
      <alignment horizontal="center"/>
    </xf>
    <xf numFmtId="0" fontId="20" fillId="12" borderId="3" xfId="5" applyFont="1" applyFill="1" applyBorder="1" applyAlignment="1">
      <alignment horizontal="right"/>
    </xf>
    <xf numFmtId="0" fontId="25" fillId="5" borderId="3" xfId="5" applyFont="1" applyFill="1" applyBorder="1" applyAlignment="1">
      <alignment horizontal="right"/>
    </xf>
    <xf numFmtId="0" fontId="20" fillId="14" borderId="9" xfId="5" applyFont="1" applyFill="1" applyBorder="1" applyAlignment="1">
      <alignment horizontal="right"/>
    </xf>
    <xf numFmtId="0" fontId="26" fillId="3" borderId="9" xfId="5" applyFont="1" applyFill="1" applyBorder="1" applyAlignment="1">
      <alignment horizontal="right"/>
    </xf>
    <xf numFmtId="0" fontId="0" fillId="0" borderId="0" xfId="0" applyAlignment="1">
      <alignment horizontal="left" vertical="center" wrapText="1"/>
    </xf>
    <xf numFmtId="0" fontId="27" fillId="0" borderId="0" xfId="0" applyFont="1"/>
    <xf numFmtId="10" fontId="16" fillId="15" borderId="11" xfId="5" applyNumberFormat="1" applyFont="1" applyFill="1" applyBorder="1" applyAlignment="1">
      <alignment horizontal="right"/>
    </xf>
    <xf numFmtId="10" fontId="16" fillId="15" borderId="10" xfId="5" applyNumberFormat="1" applyFont="1" applyFill="1" applyBorder="1" applyAlignment="1">
      <alignment horizontal="right"/>
    </xf>
    <xf numFmtId="0" fontId="16" fillId="15" borderId="10" xfId="5" applyNumberFormat="1" applyFont="1" applyFill="1" applyBorder="1" applyAlignment="1">
      <alignment horizontal="right"/>
    </xf>
    <xf numFmtId="0" fontId="29" fillId="17" borderId="3" xfId="5" applyFont="1" applyFill="1" applyBorder="1" applyAlignment="1">
      <alignment horizontal="right"/>
    </xf>
    <xf numFmtId="14" fontId="29" fillId="2" borderId="3" xfId="5" applyNumberFormat="1" applyFont="1" applyFill="1" applyBorder="1" applyAlignment="1">
      <alignment horizontal="right"/>
    </xf>
    <xf numFmtId="0" fontId="27" fillId="0" borderId="0" xfId="0" applyFont="1" applyAlignment="1">
      <alignment horizontal="center" vertical="center" wrapText="1"/>
    </xf>
    <xf numFmtId="0" fontId="27" fillId="18" borderId="3" xfId="0" applyFont="1" applyFill="1" applyBorder="1" applyAlignment="1">
      <alignment horizontal="center" vertical="center" wrapText="1"/>
    </xf>
    <xf numFmtId="0" fontId="28" fillId="6" borderId="9" xfId="5" applyFont="1" applyFill="1" applyBorder="1" applyAlignment="1">
      <alignment horizontal="right"/>
    </xf>
    <xf numFmtId="0" fontId="28" fillId="12" borderId="6" xfId="5" applyFont="1" applyFill="1" applyBorder="1" applyAlignment="1">
      <alignment horizontal="right"/>
    </xf>
    <xf numFmtId="0" fontId="28" fillId="12" borderId="4" xfId="5" applyFont="1" applyFill="1" applyBorder="1" applyAlignment="1">
      <alignment horizontal="right"/>
    </xf>
    <xf numFmtId="0" fontId="30" fillId="14" borderId="3" xfId="5" applyFont="1" applyFill="1" applyBorder="1" applyAlignment="1">
      <alignment horizontal="right"/>
    </xf>
    <xf numFmtId="0" fontId="29" fillId="3" borderId="2" xfId="0" applyFont="1" applyFill="1" applyBorder="1" applyAlignment="1">
      <alignment horizontal="right" vertical="center" wrapText="1"/>
    </xf>
    <xf numFmtId="0" fontId="29" fillId="9" borderId="1" xfId="0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49" fontId="0" fillId="0" borderId="0" xfId="0" applyNumberFormat="1"/>
    <xf numFmtId="0" fontId="0" fillId="0" borderId="4" xfId="0" applyBorder="1"/>
    <xf numFmtId="0" fontId="0" fillId="0" borderId="22" xfId="0" applyBorder="1"/>
    <xf numFmtId="0" fontId="0" fillId="0" borderId="23" xfId="0" applyBorder="1"/>
    <xf numFmtId="14" fontId="0" fillId="0" borderId="24" xfId="0" applyNumberFormat="1" applyBorder="1"/>
    <xf numFmtId="0" fontId="0" fillId="0" borderId="25" xfId="0" applyBorder="1"/>
    <xf numFmtId="14" fontId="0" fillId="0" borderId="26" xfId="0" applyNumberFormat="1" applyBorder="1"/>
    <xf numFmtId="0" fontId="0" fillId="0" borderId="27" xfId="0" applyBorder="1"/>
    <xf numFmtId="0" fontId="0" fillId="0" borderId="28" xfId="0" applyBorder="1"/>
    <xf numFmtId="14" fontId="0" fillId="0" borderId="29" xfId="0" applyNumberFormat="1" applyBorder="1"/>
    <xf numFmtId="0" fontId="0" fillId="0" borderId="3" xfId="0" applyBorder="1"/>
    <xf numFmtId="0" fontId="0" fillId="0" borderId="30" xfId="0" applyBorder="1"/>
    <xf numFmtId="0" fontId="0" fillId="0" borderId="31" xfId="0" applyBorder="1"/>
    <xf numFmtId="0" fontId="0" fillId="0" borderId="12" xfId="0" applyBorder="1"/>
    <xf numFmtId="14" fontId="0" fillId="0" borderId="21" xfId="0" applyNumberFormat="1" applyBorder="1"/>
    <xf numFmtId="0" fontId="13" fillId="0" borderId="6" xfId="5" applyNumberFormat="1" applyFont="1" applyBorder="1" applyAlignment="1">
      <alignment horizontal="center"/>
    </xf>
    <xf numFmtId="0" fontId="13" fillId="0" borderId="7" xfId="5" applyNumberFormat="1" applyFont="1" applyBorder="1" applyAlignment="1">
      <alignment horizontal="center"/>
    </xf>
    <xf numFmtId="0" fontId="13" fillId="0" borderId="8" xfId="5" applyNumberFormat="1" applyFont="1" applyBorder="1" applyAlignment="1">
      <alignment horizontal="center"/>
    </xf>
    <xf numFmtId="0" fontId="11" fillId="0" borderId="6" xfId="5" applyNumberFormat="1" applyFont="1" applyBorder="1" applyAlignment="1">
      <alignment horizontal="center"/>
    </xf>
    <xf numFmtId="0" fontId="11" fillId="0" borderId="7" xfId="5" applyNumberFormat="1" applyFont="1" applyBorder="1" applyAlignment="1">
      <alignment horizontal="center"/>
    </xf>
    <xf numFmtId="0" fontId="11" fillId="0" borderId="8" xfId="5" applyNumberFormat="1" applyFont="1" applyBorder="1" applyAlignment="1">
      <alignment horizontal="center"/>
    </xf>
    <xf numFmtId="14" fontId="29" fillId="7" borderId="12" xfId="0" applyNumberFormat="1" applyFont="1" applyFill="1" applyBorder="1" applyAlignment="1">
      <alignment horizontal="center" vertical="center" wrapText="1"/>
    </xf>
    <xf numFmtId="14" fontId="29" fillId="7" borderId="13" xfId="0" applyNumberFormat="1" applyFont="1" applyFill="1" applyBorder="1" applyAlignment="1">
      <alignment horizontal="center" vertical="center" wrapText="1"/>
    </xf>
    <xf numFmtId="14" fontId="29" fillId="7" borderId="5" xfId="0" applyNumberFormat="1" applyFont="1" applyFill="1" applyBorder="1" applyAlignment="1">
      <alignment horizontal="center" vertical="center" wrapText="1"/>
    </xf>
    <xf numFmtId="14" fontId="29" fillId="11" borderId="12" xfId="0" applyNumberFormat="1" applyFont="1" applyFill="1" applyBorder="1" applyAlignment="1">
      <alignment horizontal="center" vertical="center" wrapText="1"/>
    </xf>
    <xf numFmtId="14" fontId="29" fillId="11" borderId="13" xfId="0" applyNumberFormat="1" applyFont="1" applyFill="1" applyBorder="1" applyAlignment="1">
      <alignment horizontal="center" vertical="center" wrapText="1"/>
    </xf>
    <xf numFmtId="14" fontId="29" fillId="11" borderId="5" xfId="0" applyNumberFormat="1" applyFont="1" applyFill="1" applyBorder="1" applyAlignment="1">
      <alignment horizontal="center" vertical="center" wrapText="1"/>
    </xf>
    <xf numFmtId="0" fontId="22" fillId="9" borderId="14" xfId="0" applyFont="1" applyFill="1" applyBorder="1" applyAlignment="1">
      <alignment horizontal="center" vertical="center"/>
    </xf>
    <xf numFmtId="0" fontId="22" fillId="9" borderId="15" xfId="0" applyFont="1" applyFill="1" applyBorder="1" applyAlignment="1">
      <alignment horizontal="center" vertical="center"/>
    </xf>
    <xf numFmtId="0" fontId="22" fillId="9" borderId="13" xfId="0" applyFont="1" applyFill="1" applyBorder="1" applyAlignment="1">
      <alignment horizontal="center" vertical="center"/>
    </xf>
    <xf numFmtId="0" fontId="22" fillId="9" borderId="5" xfId="0" applyFont="1" applyFill="1" applyBorder="1" applyAlignment="1">
      <alignment horizontal="center" vertical="center"/>
    </xf>
    <xf numFmtId="14" fontId="0" fillId="0" borderId="14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4" fontId="0" fillId="0" borderId="16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4" fontId="0" fillId="0" borderId="17" xfId="0" applyNumberFormat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0" fontId="26" fillId="9" borderId="9" xfId="5" applyFont="1" applyFill="1" applyBorder="1" applyAlignment="1">
      <alignment horizontal="right"/>
    </xf>
  </cellXfs>
  <cellStyles count="6">
    <cellStyle name="Normal" xfId="0" builtinId="0"/>
    <cellStyle name="Normal 2" xfId="1" xr:uid="{ED96D5A3-0D26-504A-8EC5-B6C41CAE7723}"/>
    <cellStyle name="Normal 3" xfId="3" xr:uid="{F7A55A5F-6380-5745-8102-F7AE6218929E}"/>
    <cellStyle name="Normal 4" xfId="5" xr:uid="{40BC4280-30A5-1046-B503-8B4A72216514}"/>
    <cellStyle name="Standard 3" xfId="4" xr:uid="{1DD0C19C-9E67-5B4D-B982-AC7DD00F32BC}"/>
    <cellStyle name="Standard 5" xfId="2" xr:uid="{538DCC6C-76F7-5F4D-A0A3-EB41CAC21552}"/>
  </cellStyles>
  <dxfs count="10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5" defaultTableStyle="TableStyleMedium2" defaultPivotStyle="PivotStyleLight16">
    <tableStyle name="DADOS DGS-style" pivot="0" count="2" xr9:uid="{0D757A92-9D98-6349-985F-89DABB033210}">
      <tableStyleElement type="firstRowStripe" dxfId="9"/>
      <tableStyleElement type="secondRowStripe" dxfId="8"/>
    </tableStyle>
    <tableStyle name="DADOS DGS-style 2" pivot="0" count="2" xr9:uid="{3FF9BFED-8D3E-B84E-BD10-57CA9D978183}">
      <tableStyleElement type="firstRowStripe" dxfId="7"/>
      <tableStyleElement type="secondRowStripe" dxfId="6"/>
    </tableStyle>
    <tableStyle name="DADOS DGS-style 3" pivot="0" count="2" xr9:uid="{0F99CC7C-2D28-A44E-86F2-957A63718628}">
      <tableStyleElement type="firstRowStripe" dxfId="5"/>
      <tableStyleElement type="secondRowStripe" dxfId="4"/>
    </tableStyle>
    <tableStyle name="DADOS DGS-style 4" pivot="0" count="2" xr9:uid="{54D0071F-74E0-DA4F-B650-0041BE4963D5}">
      <tableStyleElement type="firstRowStripe" dxfId="3"/>
      <tableStyleElement type="secondRowStripe" dxfId="2"/>
    </tableStyle>
    <tableStyle name="DADOS DGS-style 5" pivot="0" count="2" xr9:uid="{F301DB6A-63CB-5A49-B035-15DA2CEC53F8}">
      <tableStyleElement type="firstRowStripe" dxfId="1"/>
      <tableStyleElement type="secondRowStripe" dxfId="0"/>
    </tableStyle>
  </tableStyles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68DC5AAB-E863-9F4E-930F-90EBA1730A1E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C9ECEF49-D0DC-CC49-BA0B-185C06B8BA8B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DAF51D46-91A5-414D-989F-8B4A8F98ADB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543CE769-A913-D946-92CB-3ABFA01727CA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304800</xdr:colOff>
      <xdr:row>23</xdr:row>
      <xdr:rowOff>99847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5060B38D-8E4E-4247-9D02-2CB283881852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1148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9FBA6F5A-C9FF-2E4C-BDD9-09EF1193FA93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3662CD42-4A7D-964D-A851-3316A48F6EA7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0B1A8949-A7FD-5240-B713-EAE1B5FDA9C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C960DE9C-6F4A-5240-B1CE-6EF1E56553B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B1C86D3B-F1B5-CF40-80A6-ED9DEB01226F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140EE6EC-A8F9-814B-A289-6B27A4827A3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DE8F15D3-E2C5-C64D-A818-46EBEF1E5761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F6D20E46-5D2D-E747-B876-D76E27D8FAD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5829CB47-F815-E144-9A33-25554D5E7398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9E71341-E095-7049-A231-2E77B7901E1E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3D3DAC0-7655-FB43-B308-EAEE21E3173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2095F7B2-B77E-8F41-BE43-2E316D7DC2C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92F1BAE4-D4AF-1848-958A-E4913B8F2DF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50456E81-5C32-D54C-B425-BF758172469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6E309E4B-A2DD-254A-BDB3-0D001EABBC9C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3CBE2F9B-99DB-BA4C-B86C-87ECA8809D79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34C8EEBE-7F22-BE4A-94AF-1EC7AB14DE2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B8BDB57F-BFD8-8B4A-BCEB-F62F440EECF7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877E5B68-3A75-0247-A5E5-17977E66271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4CF919D2-42E7-174E-A229-3B3EA6F51AF4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3AC482DA-6245-C743-9520-3FBB7927ADCD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03CF0669-CECB-EC49-ACCE-83485BCFBD04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47BAB4EB-18C5-884C-914B-F04ACC972FDB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7F6F421F-6457-5646-8340-E90AAF92536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F8ADB714-4717-2249-86B2-BF9BB5C8611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D2E3D47E-3D88-DB4C-8F90-C2DDB65B7C4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924788AB-17DB-BD44-A47E-C47AF9D1456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F205E274-DE36-3E4A-98F8-563F1EA1EE0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2A593FA3-317B-1F4F-96F8-196A9BA65AC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B1AEF9E-0087-D247-8C0C-BCE873B2B6F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9A95475A-971E-EE41-8A55-2354DDECE0B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70515536-0562-B34A-9DF1-0A89F7BF4E0B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24231FB6-8A70-7A46-914C-0BAD7932D9B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64FF6439-9256-AE41-9592-CB90668BEB56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5761CF5F-EC60-E849-8481-D08E99278FF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8C8CB072-B2CC-3C44-9D36-EE3068DAA34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302F113E-E2E1-CF4C-9AA9-20C09EB6E86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44337682-5484-B040-ADAE-A586F6CFFB8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322381EE-3667-AA4F-A67E-F41EE2A55C2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8DCA3F20-6FCB-A549-84A8-3E708739AAF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F653499B-9743-0240-A9B7-AA7CEEBCF1D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607D4516-1FAD-1044-BB52-D4937348A67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FE3AA1A7-F692-5347-BA3F-E55989E1718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A55858AE-6F55-184A-B5CA-4A2F221D422F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FE4F1144-6E54-DE40-84CB-AC8D222480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3777658E-5746-814F-A225-FC5515EE4FE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21F22D6E-4D05-2C49-8B5B-BE028F8442C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A365B784-BE09-2C40-9A9B-10451419FC09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E3559BE-F929-4E44-969F-23020FD25D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506B95AC-AF71-FB42-949F-D347CA351BD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B5CAEF34-D5AA-6A4F-ACC0-4A8A4A4F9E9E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8853E03-60F5-2B4E-828C-7528F502A56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AC80922-3657-4245-A3F0-6B32979356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FF7B0B65-1BB2-884D-8B69-164E669E5B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D738E687-3C91-1742-944E-D60B5179838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AF847145-46BF-904F-AD8E-A47F7A200624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568E553E-D8FE-454D-AAF0-0086D7AB566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4" name="AutoShape 5">
          <a:extLst>
            <a:ext uri="{FF2B5EF4-FFF2-40B4-BE49-F238E27FC236}">
              <a16:creationId xmlns:a16="http://schemas.microsoft.com/office/drawing/2014/main" id="{A78E5999-272C-524E-AF9E-EBD1E66140E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C53EAFCC-42B8-4547-A337-EAE37B4FE775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F9D1806D-ED3A-A04C-AB0B-8F77308D8F8D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3C46881D-C1B5-9347-B963-637672C33481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BF7006DD-B397-0A41-AD4E-F81544692A3A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90B6809B-4970-0F41-9A26-F8C63142F19C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26796A0A-2225-1345-A11A-79E1DE720124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50E70DB3-84FF-254F-88E4-E08C11F41D86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2A7F3B06-A294-AF4E-BA7E-8FE63FBD8DE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09A13983-56C9-C240-A191-C2AF8048FE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A1979C90-CB78-4E4A-A62C-18FE40C68CE9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58BA6563-F0F7-B84D-AA17-A9C1E955FB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6" name="AutoShape 5">
          <a:extLst>
            <a:ext uri="{FF2B5EF4-FFF2-40B4-BE49-F238E27FC236}">
              <a16:creationId xmlns:a16="http://schemas.microsoft.com/office/drawing/2014/main" id="{4B792B35-E901-B14A-A82A-2EBBC911EC45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7" name="AutoShape 5">
          <a:extLst>
            <a:ext uri="{FF2B5EF4-FFF2-40B4-BE49-F238E27FC236}">
              <a16:creationId xmlns:a16="http://schemas.microsoft.com/office/drawing/2014/main" id="{DA3743A1-9848-654B-9701-7275AA0AFFE5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8" name="AutoShape 5">
          <a:extLst>
            <a:ext uri="{FF2B5EF4-FFF2-40B4-BE49-F238E27FC236}">
              <a16:creationId xmlns:a16="http://schemas.microsoft.com/office/drawing/2014/main" id="{2B7F76CA-BCFC-5743-977A-B838DDFED34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9" name="AutoShape 5">
          <a:extLst>
            <a:ext uri="{FF2B5EF4-FFF2-40B4-BE49-F238E27FC236}">
              <a16:creationId xmlns:a16="http://schemas.microsoft.com/office/drawing/2014/main" id="{5FFDBA5D-545B-C147-B09F-7C8D821F4EB6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1085726C-7F2B-AD48-96E2-31FB79A24D4B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1" name="AutoShape 5">
          <a:extLst>
            <a:ext uri="{FF2B5EF4-FFF2-40B4-BE49-F238E27FC236}">
              <a16:creationId xmlns:a16="http://schemas.microsoft.com/office/drawing/2014/main" id="{2F26AF58-C2D1-9448-928E-7E54D6FA7BD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2" name="AutoShape 5">
          <a:extLst>
            <a:ext uri="{FF2B5EF4-FFF2-40B4-BE49-F238E27FC236}">
              <a16:creationId xmlns:a16="http://schemas.microsoft.com/office/drawing/2014/main" id="{DE31BC34-151C-4A4B-BA58-DD65F216F13D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3" name="AutoShape 5">
          <a:extLst>
            <a:ext uri="{FF2B5EF4-FFF2-40B4-BE49-F238E27FC236}">
              <a16:creationId xmlns:a16="http://schemas.microsoft.com/office/drawing/2014/main" id="{A4746FDA-AC38-5243-B85E-715D1DB3276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BD02A971-9A81-6244-AE9F-BA348EA0E5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5" name="AutoShape 5">
          <a:extLst>
            <a:ext uri="{FF2B5EF4-FFF2-40B4-BE49-F238E27FC236}">
              <a16:creationId xmlns:a16="http://schemas.microsoft.com/office/drawing/2014/main" id="{56CA4DFE-D5FD-6B4B-8690-201F59F0951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6" name="AutoShape 5">
          <a:extLst>
            <a:ext uri="{FF2B5EF4-FFF2-40B4-BE49-F238E27FC236}">
              <a16:creationId xmlns:a16="http://schemas.microsoft.com/office/drawing/2014/main" id="{ED71BFCC-75C7-F04F-A460-E572E4B77C5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DB54C3BD-4911-9042-8D53-87B3FB52591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8" name="AutoShape 5">
          <a:extLst>
            <a:ext uri="{FF2B5EF4-FFF2-40B4-BE49-F238E27FC236}">
              <a16:creationId xmlns:a16="http://schemas.microsoft.com/office/drawing/2014/main" id="{EE379E80-1020-DE42-8D8A-1120D70E9723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8696DA4-6749-2F4C-A385-B57EC70A56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C9008E26-D053-704C-A249-6EAA2FD071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27A0E16E-5591-9846-9A75-A3F453399B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0C7250C2-7D12-0742-9DEB-34B61174F4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771654BB-826E-9A46-8EC0-C532652BE7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43B956C9-705D-5840-A2EB-110D28290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47187726-060C-2142-878A-9207CD534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548889C4-AA06-EC48-AAD6-1D9CB9A8E3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ADE86490-6F91-D148-AA85-AB18652F1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19EC8D26-0094-B349-A751-67B81B9600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8D0913FD-C7E7-C347-9DE0-E16B2E06B9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8E210630-D9B6-2548-95A8-A4FD9E39B0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B67E2C87-1A80-FF4B-9495-21182F6B68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4" name="AutoShape 5">
          <a:extLst>
            <a:ext uri="{FF2B5EF4-FFF2-40B4-BE49-F238E27FC236}">
              <a16:creationId xmlns:a16="http://schemas.microsoft.com/office/drawing/2014/main" id="{C554005E-9843-4B41-9D78-80E6A25EBD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5" name="AutoShape 5">
          <a:extLst>
            <a:ext uri="{FF2B5EF4-FFF2-40B4-BE49-F238E27FC236}">
              <a16:creationId xmlns:a16="http://schemas.microsoft.com/office/drawing/2014/main" id="{CDEA71D1-1F93-F645-BC19-2966489B0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AC93C5E-D933-5740-B79E-C474BD2E3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7" name="AutoShape 5">
          <a:extLst>
            <a:ext uri="{FF2B5EF4-FFF2-40B4-BE49-F238E27FC236}">
              <a16:creationId xmlns:a16="http://schemas.microsoft.com/office/drawing/2014/main" id="{19F08A52-1E9D-544F-9871-2DFB695F0C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8" name="AutoShape 5">
          <a:extLst>
            <a:ext uri="{FF2B5EF4-FFF2-40B4-BE49-F238E27FC236}">
              <a16:creationId xmlns:a16="http://schemas.microsoft.com/office/drawing/2014/main" id="{C3A2A408-4CFE-2743-A310-888290BD87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9" name="AutoShape 5">
          <a:extLst>
            <a:ext uri="{FF2B5EF4-FFF2-40B4-BE49-F238E27FC236}">
              <a16:creationId xmlns:a16="http://schemas.microsoft.com/office/drawing/2014/main" id="{838FCC50-1E57-BB42-8F5A-C7D3A99D3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0" name="AutoShape 5">
          <a:extLst>
            <a:ext uri="{FF2B5EF4-FFF2-40B4-BE49-F238E27FC236}">
              <a16:creationId xmlns:a16="http://schemas.microsoft.com/office/drawing/2014/main" id="{D9C67423-D0B9-BA47-911B-C1F5A364C4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1" name="AutoShape 5">
          <a:extLst>
            <a:ext uri="{FF2B5EF4-FFF2-40B4-BE49-F238E27FC236}">
              <a16:creationId xmlns:a16="http://schemas.microsoft.com/office/drawing/2014/main" id="{8837C351-B370-9B4C-BDB8-B07C78185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2" name="AutoShape 5">
          <a:extLst>
            <a:ext uri="{FF2B5EF4-FFF2-40B4-BE49-F238E27FC236}">
              <a16:creationId xmlns:a16="http://schemas.microsoft.com/office/drawing/2014/main" id="{9AE2101F-93F0-DA43-997B-367D41900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3" name="AutoShape 5">
          <a:extLst>
            <a:ext uri="{FF2B5EF4-FFF2-40B4-BE49-F238E27FC236}">
              <a16:creationId xmlns:a16="http://schemas.microsoft.com/office/drawing/2014/main" id="{80628A2A-32E0-5D45-B3F0-C29F53B00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4" name="AutoShape 5">
          <a:extLst>
            <a:ext uri="{FF2B5EF4-FFF2-40B4-BE49-F238E27FC236}">
              <a16:creationId xmlns:a16="http://schemas.microsoft.com/office/drawing/2014/main" id="{AE5946F6-410E-CD4F-B535-EBA7B5BEB7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5" name="AutoShape 5">
          <a:extLst>
            <a:ext uri="{FF2B5EF4-FFF2-40B4-BE49-F238E27FC236}">
              <a16:creationId xmlns:a16="http://schemas.microsoft.com/office/drawing/2014/main" id="{F12C12D6-9509-3E4A-B520-58E9E7F1BE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6" name="AutoShape 5">
          <a:extLst>
            <a:ext uri="{FF2B5EF4-FFF2-40B4-BE49-F238E27FC236}">
              <a16:creationId xmlns:a16="http://schemas.microsoft.com/office/drawing/2014/main" id="{58ADFB5C-FB55-FA47-8D00-AA16E64BA4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7" name="AutoShape 5">
          <a:extLst>
            <a:ext uri="{FF2B5EF4-FFF2-40B4-BE49-F238E27FC236}">
              <a16:creationId xmlns:a16="http://schemas.microsoft.com/office/drawing/2014/main" id="{000288C7-E28A-044B-B982-D1F0DBA6F6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8" name="AutoShape 5">
          <a:extLst>
            <a:ext uri="{FF2B5EF4-FFF2-40B4-BE49-F238E27FC236}">
              <a16:creationId xmlns:a16="http://schemas.microsoft.com/office/drawing/2014/main" id="{43741F2D-C199-914D-820B-F36C55926A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9" name="AutoShape 5">
          <a:extLst>
            <a:ext uri="{FF2B5EF4-FFF2-40B4-BE49-F238E27FC236}">
              <a16:creationId xmlns:a16="http://schemas.microsoft.com/office/drawing/2014/main" id="{09B2D443-2FC5-5140-AA25-E01C231546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20" name="AutoShape 5">
          <a:extLst>
            <a:ext uri="{FF2B5EF4-FFF2-40B4-BE49-F238E27FC236}">
              <a16:creationId xmlns:a16="http://schemas.microsoft.com/office/drawing/2014/main" id="{7A10D95B-3085-D24F-872D-9E8060AD05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1" name="AutoShape 5">
          <a:extLst>
            <a:ext uri="{FF2B5EF4-FFF2-40B4-BE49-F238E27FC236}">
              <a16:creationId xmlns:a16="http://schemas.microsoft.com/office/drawing/2014/main" id="{2261F3D1-D3E2-D34E-B262-036B277267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2" name="AutoShape 5">
          <a:extLst>
            <a:ext uri="{FF2B5EF4-FFF2-40B4-BE49-F238E27FC236}">
              <a16:creationId xmlns:a16="http://schemas.microsoft.com/office/drawing/2014/main" id="{D4C21D4E-997B-E243-A1F8-BFFBAD1370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3" name="AutoShape 5">
          <a:extLst>
            <a:ext uri="{FF2B5EF4-FFF2-40B4-BE49-F238E27FC236}">
              <a16:creationId xmlns:a16="http://schemas.microsoft.com/office/drawing/2014/main" id="{99838F3D-576B-2A49-9174-9849DAEA83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4" name="AutoShape 5">
          <a:extLst>
            <a:ext uri="{FF2B5EF4-FFF2-40B4-BE49-F238E27FC236}">
              <a16:creationId xmlns:a16="http://schemas.microsoft.com/office/drawing/2014/main" id="{E283A429-8798-9443-9E1C-6B51A5D8E2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5" name="AutoShape 5">
          <a:extLst>
            <a:ext uri="{FF2B5EF4-FFF2-40B4-BE49-F238E27FC236}">
              <a16:creationId xmlns:a16="http://schemas.microsoft.com/office/drawing/2014/main" id="{17DAC582-6725-ED43-80C8-37A62E82D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6" name="AutoShape 5">
          <a:extLst>
            <a:ext uri="{FF2B5EF4-FFF2-40B4-BE49-F238E27FC236}">
              <a16:creationId xmlns:a16="http://schemas.microsoft.com/office/drawing/2014/main" id="{0B372921-94D2-7140-8F02-937582BFA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7" name="AutoShape 5">
          <a:extLst>
            <a:ext uri="{FF2B5EF4-FFF2-40B4-BE49-F238E27FC236}">
              <a16:creationId xmlns:a16="http://schemas.microsoft.com/office/drawing/2014/main" id="{C3884DCE-E640-B544-B420-FEB7D171F4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8" name="AutoShape 5">
          <a:extLst>
            <a:ext uri="{FF2B5EF4-FFF2-40B4-BE49-F238E27FC236}">
              <a16:creationId xmlns:a16="http://schemas.microsoft.com/office/drawing/2014/main" id="{77A92628-F7CA-9447-A586-DB92709130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9" name="AutoShape 5">
          <a:extLst>
            <a:ext uri="{FF2B5EF4-FFF2-40B4-BE49-F238E27FC236}">
              <a16:creationId xmlns:a16="http://schemas.microsoft.com/office/drawing/2014/main" id="{2305BEB9-D536-7B4B-9DA3-386E860C3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0" name="AutoShape 5">
          <a:extLst>
            <a:ext uri="{FF2B5EF4-FFF2-40B4-BE49-F238E27FC236}">
              <a16:creationId xmlns:a16="http://schemas.microsoft.com/office/drawing/2014/main" id="{4FD220C0-3F8D-104C-B2B9-45FD35032A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1" name="AutoShape 5">
          <a:extLst>
            <a:ext uri="{FF2B5EF4-FFF2-40B4-BE49-F238E27FC236}">
              <a16:creationId xmlns:a16="http://schemas.microsoft.com/office/drawing/2014/main" id="{D580B97E-1339-F64D-A4F1-FCFBF533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2" name="AutoShape 5">
          <a:extLst>
            <a:ext uri="{FF2B5EF4-FFF2-40B4-BE49-F238E27FC236}">
              <a16:creationId xmlns:a16="http://schemas.microsoft.com/office/drawing/2014/main" id="{4379735B-8E08-6E4B-A4F0-E73277CC0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3" name="AutoShape 5">
          <a:extLst>
            <a:ext uri="{FF2B5EF4-FFF2-40B4-BE49-F238E27FC236}">
              <a16:creationId xmlns:a16="http://schemas.microsoft.com/office/drawing/2014/main" id="{84705186-9A0A-A84D-9308-EC8C50540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4" name="AutoShape 5">
          <a:extLst>
            <a:ext uri="{FF2B5EF4-FFF2-40B4-BE49-F238E27FC236}">
              <a16:creationId xmlns:a16="http://schemas.microsoft.com/office/drawing/2014/main" id="{8939B826-A6F2-2E41-9A9A-076BDAF841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5" name="AutoShape 5">
          <a:extLst>
            <a:ext uri="{FF2B5EF4-FFF2-40B4-BE49-F238E27FC236}">
              <a16:creationId xmlns:a16="http://schemas.microsoft.com/office/drawing/2014/main" id="{B665400D-2753-8F44-9FDF-8B1E83AD9F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6" name="AutoShape 5">
          <a:extLst>
            <a:ext uri="{FF2B5EF4-FFF2-40B4-BE49-F238E27FC236}">
              <a16:creationId xmlns:a16="http://schemas.microsoft.com/office/drawing/2014/main" id="{E261A672-EC9F-604E-A10E-5C1C4FB8FA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7" name="AutoShape 5">
          <a:extLst>
            <a:ext uri="{FF2B5EF4-FFF2-40B4-BE49-F238E27FC236}">
              <a16:creationId xmlns:a16="http://schemas.microsoft.com/office/drawing/2014/main" id="{9A9CC23C-B9FE-7045-AD4E-34576EF487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8" name="AutoShape 5">
          <a:extLst>
            <a:ext uri="{FF2B5EF4-FFF2-40B4-BE49-F238E27FC236}">
              <a16:creationId xmlns:a16="http://schemas.microsoft.com/office/drawing/2014/main" id="{ACBD60D9-0BBB-F244-B422-F28252FC28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9" name="AutoShape 5">
          <a:extLst>
            <a:ext uri="{FF2B5EF4-FFF2-40B4-BE49-F238E27FC236}">
              <a16:creationId xmlns:a16="http://schemas.microsoft.com/office/drawing/2014/main" id="{7B07837E-B99C-D043-A8B8-EAEAE386F7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0" name="AutoShape 5">
          <a:extLst>
            <a:ext uri="{FF2B5EF4-FFF2-40B4-BE49-F238E27FC236}">
              <a16:creationId xmlns:a16="http://schemas.microsoft.com/office/drawing/2014/main" id="{6A10CDCB-B2B5-1542-948C-77E384607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1" name="AutoShape 5">
          <a:extLst>
            <a:ext uri="{FF2B5EF4-FFF2-40B4-BE49-F238E27FC236}">
              <a16:creationId xmlns:a16="http://schemas.microsoft.com/office/drawing/2014/main" id="{40C00474-FE58-1F46-AA76-9637DBFDBF8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2" name="AutoShape 5">
          <a:extLst>
            <a:ext uri="{FF2B5EF4-FFF2-40B4-BE49-F238E27FC236}">
              <a16:creationId xmlns:a16="http://schemas.microsoft.com/office/drawing/2014/main" id="{C8AA50EB-2170-3740-B359-4617AAC313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3" name="AutoShape 5">
          <a:extLst>
            <a:ext uri="{FF2B5EF4-FFF2-40B4-BE49-F238E27FC236}">
              <a16:creationId xmlns:a16="http://schemas.microsoft.com/office/drawing/2014/main" id="{8739FBFF-33E3-204B-B4F7-6F385FE404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4" name="AutoShape 5">
          <a:extLst>
            <a:ext uri="{FF2B5EF4-FFF2-40B4-BE49-F238E27FC236}">
              <a16:creationId xmlns:a16="http://schemas.microsoft.com/office/drawing/2014/main" id="{2ABF436C-0BC8-FE48-8D4F-1036E43B5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5" name="AutoShape 5">
          <a:extLst>
            <a:ext uri="{FF2B5EF4-FFF2-40B4-BE49-F238E27FC236}">
              <a16:creationId xmlns:a16="http://schemas.microsoft.com/office/drawing/2014/main" id="{B3104337-CD4A-4E4A-96BB-E736DA07E6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6" name="AutoShape 5">
          <a:extLst>
            <a:ext uri="{FF2B5EF4-FFF2-40B4-BE49-F238E27FC236}">
              <a16:creationId xmlns:a16="http://schemas.microsoft.com/office/drawing/2014/main" id="{CE01BB61-2693-4A4B-A871-B33E80054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7" name="AutoShape 5">
          <a:extLst>
            <a:ext uri="{FF2B5EF4-FFF2-40B4-BE49-F238E27FC236}">
              <a16:creationId xmlns:a16="http://schemas.microsoft.com/office/drawing/2014/main" id="{D1A356D1-DAF0-4B4C-A8B6-4639FDA852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8" name="AutoShape 5">
          <a:extLst>
            <a:ext uri="{FF2B5EF4-FFF2-40B4-BE49-F238E27FC236}">
              <a16:creationId xmlns:a16="http://schemas.microsoft.com/office/drawing/2014/main" id="{6633AA6F-9677-9242-BAD6-11C9CAE141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9" name="AutoShape 5">
          <a:extLst>
            <a:ext uri="{FF2B5EF4-FFF2-40B4-BE49-F238E27FC236}">
              <a16:creationId xmlns:a16="http://schemas.microsoft.com/office/drawing/2014/main" id="{4620142E-2781-B84B-91A8-EBAE735C8C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50" name="AutoShape 5">
          <a:extLst>
            <a:ext uri="{FF2B5EF4-FFF2-40B4-BE49-F238E27FC236}">
              <a16:creationId xmlns:a16="http://schemas.microsoft.com/office/drawing/2014/main" id="{77D1B37A-8E3C-F443-936E-5C0ABDED17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1" name="AutoShape 5">
          <a:extLst>
            <a:ext uri="{FF2B5EF4-FFF2-40B4-BE49-F238E27FC236}">
              <a16:creationId xmlns:a16="http://schemas.microsoft.com/office/drawing/2014/main" id="{93FB8592-C467-C545-B261-482807A555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2" name="AutoShape 5">
          <a:extLst>
            <a:ext uri="{FF2B5EF4-FFF2-40B4-BE49-F238E27FC236}">
              <a16:creationId xmlns:a16="http://schemas.microsoft.com/office/drawing/2014/main" id="{5165008F-14D6-994B-8963-FCA36CF08E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3" name="AutoShape 5">
          <a:extLst>
            <a:ext uri="{FF2B5EF4-FFF2-40B4-BE49-F238E27FC236}">
              <a16:creationId xmlns:a16="http://schemas.microsoft.com/office/drawing/2014/main" id="{502EC329-665A-F946-B86F-638609B90E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4" name="AutoShape 5">
          <a:extLst>
            <a:ext uri="{FF2B5EF4-FFF2-40B4-BE49-F238E27FC236}">
              <a16:creationId xmlns:a16="http://schemas.microsoft.com/office/drawing/2014/main" id="{775FA7B3-35C9-2B41-9D14-2FDDF3D983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5" name="AutoShape 5">
          <a:extLst>
            <a:ext uri="{FF2B5EF4-FFF2-40B4-BE49-F238E27FC236}">
              <a16:creationId xmlns:a16="http://schemas.microsoft.com/office/drawing/2014/main" id="{B8162224-AE98-3849-B76B-839F0B0E3C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6" name="AutoShape 5">
          <a:extLst>
            <a:ext uri="{FF2B5EF4-FFF2-40B4-BE49-F238E27FC236}">
              <a16:creationId xmlns:a16="http://schemas.microsoft.com/office/drawing/2014/main" id="{2516F8A3-42F5-B540-A866-EC73083CAF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7" name="AutoShape 5">
          <a:extLst>
            <a:ext uri="{FF2B5EF4-FFF2-40B4-BE49-F238E27FC236}">
              <a16:creationId xmlns:a16="http://schemas.microsoft.com/office/drawing/2014/main" id="{EF3B4AA2-495E-B247-92FD-554FCC9A57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8" name="AutoShape 5">
          <a:extLst>
            <a:ext uri="{FF2B5EF4-FFF2-40B4-BE49-F238E27FC236}">
              <a16:creationId xmlns:a16="http://schemas.microsoft.com/office/drawing/2014/main" id="{B3404BA9-819C-F846-82D9-EC2FA6D45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9" name="AutoShape 5">
          <a:extLst>
            <a:ext uri="{FF2B5EF4-FFF2-40B4-BE49-F238E27FC236}">
              <a16:creationId xmlns:a16="http://schemas.microsoft.com/office/drawing/2014/main" id="{3C305C63-28CF-0F43-B1C4-8EA596013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0" name="AutoShape 5">
          <a:extLst>
            <a:ext uri="{FF2B5EF4-FFF2-40B4-BE49-F238E27FC236}">
              <a16:creationId xmlns:a16="http://schemas.microsoft.com/office/drawing/2014/main" id="{21F3D497-D4FF-1643-BD14-2249C3BA9C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1" name="AutoShape 5">
          <a:extLst>
            <a:ext uri="{FF2B5EF4-FFF2-40B4-BE49-F238E27FC236}">
              <a16:creationId xmlns:a16="http://schemas.microsoft.com/office/drawing/2014/main" id="{F5A2129B-FC29-8B4A-AA3A-9EDCA1983B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2" name="AutoShape 5">
          <a:extLst>
            <a:ext uri="{FF2B5EF4-FFF2-40B4-BE49-F238E27FC236}">
              <a16:creationId xmlns:a16="http://schemas.microsoft.com/office/drawing/2014/main" id="{D187DA00-6F7A-E24B-91D6-464D3FD7E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3" name="AutoShape 5">
          <a:extLst>
            <a:ext uri="{FF2B5EF4-FFF2-40B4-BE49-F238E27FC236}">
              <a16:creationId xmlns:a16="http://schemas.microsoft.com/office/drawing/2014/main" id="{20C4B317-4112-0145-944D-9523A87B27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4" name="AutoShape 5">
          <a:extLst>
            <a:ext uri="{FF2B5EF4-FFF2-40B4-BE49-F238E27FC236}">
              <a16:creationId xmlns:a16="http://schemas.microsoft.com/office/drawing/2014/main" id="{FECCA5D0-789D-0B4D-A66E-406882CFA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5" name="AutoShape 5">
          <a:extLst>
            <a:ext uri="{FF2B5EF4-FFF2-40B4-BE49-F238E27FC236}">
              <a16:creationId xmlns:a16="http://schemas.microsoft.com/office/drawing/2014/main" id="{FC1B3135-7226-E64B-AFDD-E04EF75969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6" name="AutoShape 5">
          <a:extLst>
            <a:ext uri="{FF2B5EF4-FFF2-40B4-BE49-F238E27FC236}">
              <a16:creationId xmlns:a16="http://schemas.microsoft.com/office/drawing/2014/main" id="{3C2D1980-173B-6140-83B1-FEB6F14B3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7" name="AutoShape 5">
          <a:extLst>
            <a:ext uri="{FF2B5EF4-FFF2-40B4-BE49-F238E27FC236}">
              <a16:creationId xmlns:a16="http://schemas.microsoft.com/office/drawing/2014/main" id="{9A1F2D9F-4C71-314B-8277-6642E301AF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8" name="AutoShape 5">
          <a:extLst>
            <a:ext uri="{FF2B5EF4-FFF2-40B4-BE49-F238E27FC236}">
              <a16:creationId xmlns:a16="http://schemas.microsoft.com/office/drawing/2014/main" id="{74A65CAB-C484-2148-8ECC-5691BB1909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9" name="AutoShape 5">
          <a:extLst>
            <a:ext uri="{FF2B5EF4-FFF2-40B4-BE49-F238E27FC236}">
              <a16:creationId xmlns:a16="http://schemas.microsoft.com/office/drawing/2014/main" id="{8D7589B3-DEEC-4843-8C73-91489A246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0" name="AutoShape 5">
          <a:extLst>
            <a:ext uri="{FF2B5EF4-FFF2-40B4-BE49-F238E27FC236}">
              <a16:creationId xmlns:a16="http://schemas.microsoft.com/office/drawing/2014/main" id="{2F1BB6CE-3CE1-FE4A-805D-D1A924E7A09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1" name="AutoShape 5">
          <a:extLst>
            <a:ext uri="{FF2B5EF4-FFF2-40B4-BE49-F238E27FC236}">
              <a16:creationId xmlns:a16="http://schemas.microsoft.com/office/drawing/2014/main" id="{AB920708-566E-4642-8414-368FA2CD4F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2" name="AutoShape 5">
          <a:extLst>
            <a:ext uri="{FF2B5EF4-FFF2-40B4-BE49-F238E27FC236}">
              <a16:creationId xmlns:a16="http://schemas.microsoft.com/office/drawing/2014/main" id="{6C793481-B74A-CF4F-8E29-9ED7667414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3" name="AutoShape 5">
          <a:extLst>
            <a:ext uri="{FF2B5EF4-FFF2-40B4-BE49-F238E27FC236}">
              <a16:creationId xmlns:a16="http://schemas.microsoft.com/office/drawing/2014/main" id="{05DAEF66-14F3-344A-9E34-CA06713B11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4" name="AutoShape 5">
          <a:extLst>
            <a:ext uri="{FF2B5EF4-FFF2-40B4-BE49-F238E27FC236}">
              <a16:creationId xmlns:a16="http://schemas.microsoft.com/office/drawing/2014/main" id="{12C352EE-2207-164A-A750-95E0F0071E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5" name="AutoShape 5">
          <a:extLst>
            <a:ext uri="{FF2B5EF4-FFF2-40B4-BE49-F238E27FC236}">
              <a16:creationId xmlns:a16="http://schemas.microsoft.com/office/drawing/2014/main" id="{E2214EF8-8FCC-F04D-85E5-30893F8815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6" name="AutoShape 5">
          <a:extLst>
            <a:ext uri="{FF2B5EF4-FFF2-40B4-BE49-F238E27FC236}">
              <a16:creationId xmlns:a16="http://schemas.microsoft.com/office/drawing/2014/main" id="{98B38FFA-C8E7-744A-A4A5-FD9BA0C1A1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7" name="AutoShape 5">
          <a:extLst>
            <a:ext uri="{FF2B5EF4-FFF2-40B4-BE49-F238E27FC236}">
              <a16:creationId xmlns:a16="http://schemas.microsoft.com/office/drawing/2014/main" id="{C7FF8AF4-EE0E-E144-9851-F8A9C88B86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8" name="AutoShape 5">
          <a:extLst>
            <a:ext uri="{FF2B5EF4-FFF2-40B4-BE49-F238E27FC236}">
              <a16:creationId xmlns:a16="http://schemas.microsoft.com/office/drawing/2014/main" id="{6C519E2B-370D-3249-B463-CFE92B565F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9" name="AutoShape 5">
          <a:extLst>
            <a:ext uri="{FF2B5EF4-FFF2-40B4-BE49-F238E27FC236}">
              <a16:creationId xmlns:a16="http://schemas.microsoft.com/office/drawing/2014/main" id="{3083C149-2AE1-4D4E-86E4-77C8E4134C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80" name="AutoShape 5">
          <a:extLst>
            <a:ext uri="{FF2B5EF4-FFF2-40B4-BE49-F238E27FC236}">
              <a16:creationId xmlns:a16="http://schemas.microsoft.com/office/drawing/2014/main" id="{52EDBC63-5FA2-ED45-82A6-D1878947AF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1" name="AutoShape 5">
          <a:extLst>
            <a:ext uri="{FF2B5EF4-FFF2-40B4-BE49-F238E27FC236}">
              <a16:creationId xmlns:a16="http://schemas.microsoft.com/office/drawing/2014/main" id="{F9863470-944E-4D4C-A435-E10CF1F88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2" name="AutoShape 5">
          <a:extLst>
            <a:ext uri="{FF2B5EF4-FFF2-40B4-BE49-F238E27FC236}">
              <a16:creationId xmlns:a16="http://schemas.microsoft.com/office/drawing/2014/main" id="{8B0E584A-5314-B446-8D85-889C5C4D28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3" name="AutoShape 5">
          <a:extLst>
            <a:ext uri="{FF2B5EF4-FFF2-40B4-BE49-F238E27FC236}">
              <a16:creationId xmlns:a16="http://schemas.microsoft.com/office/drawing/2014/main" id="{A450CABC-20CB-F242-9397-2A043316E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4" name="AutoShape 5">
          <a:extLst>
            <a:ext uri="{FF2B5EF4-FFF2-40B4-BE49-F238E27FC236}">
              <a16:creationId xmlns:a16="http://schemas.microsoft.com/office/drawing/2014/main" id="{9CD197A3-B9A8-1E41-9665-2673491460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5" name="AutoShape 5">
          <a:extLst>
            <a:ext uri="{FF2B5EF4-FFF2-40B4-BE49-F238E27FC236}">
              <a16:creationId xmlns:a16="http://schemas.microsoft.com/office/drawing/2014/main" id="{27D4F96C-71BE-8048-B8B2-1C31A2930D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6" name="AutoShape 5">
          <a:extLst>
            <a:ext uri="{FF2B5EF4-FFF2-40B4-BE49-F238E27FC236}">
              <a16:creationId xmlns:a16="http://schemas.microsoft.com/office/drawing/2014/main" id="{16E4A23C-782E-794D-9517-774EA49F99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7" name="AutoShape 5">
          <a:extLst>
            <a:ext uri="{FF2B5EF4-FFF2-40B4-BE49-F238E27FC236}">
              <a16:creationId xmlns:a16="http://schemas.microsoft.com/office/drawing/2014/main" id="{0378A473-4990-7A44-89FD-8A03F4C948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8" name="AutoShape 5">
          <a:extLst>
            <a:ext uri="{FF2B5EF4-FFF2-40B4-BE49-F238E27FC236}">
              <a16:creationId xmlns:a16="http://schemas.microsoft.com/office/drawing/2014/main" id="{9A38FCE0-2000-B743-98A5-6D7B4EE8FA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9" name="AutoShape 5">
          <a:extLst>
            <a:ext uri="{FF2B5EF4-FFF2-40B4-BE49-F238E27FC236}">
              <a16:creationId xmlns:a16="http://schemas.microsoft.com/office/drawing/2014/main" id="{8ADADDC9-A153-B440-A376-BA76398FE3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0" name="AutoShape 5">
          <a:extLst>
            <a:ext uri="{FF2B5EF4-FFF2-40B4-BE49-F238E27FC236}">
              <a16:creationId xmlns:a16="http://schemas.microsoft.com/office/drawing/2014/main" id="{1119923E-3E9B-E74F-8070-607394CF03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1" name="AutoShape 5">
          <a:extLst>
            <a:ext uri="{FF2B5EF4-FFF2-40B4-BE49-F238E27FC236}">
              <a16:creationId xmlns:a16="http://schemas.microsoft.com/office/drawing/2014/main" id="{E121D62C-BA04-6444-B374-09DF52BAF7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2" name="AutoShape 5">
          <a:extLst>
            <a:ext uri="{FF2B5EF4-FFF2-40B4-BE49-F238E27FC236}">
              <a16:creationId xmlns:a16="http://schemas.microsoft.com/office/drawing/2014/main" id="{6CE855D5-C555-A947-A665-0BDDB0204C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3" name="AutoShape 5">
          <a:extLst>
            <a:ext uri="{FF2B5EF4-FFF2-40B4-BE49-F238E27FC236}">
              <a16:creationId xmlns:a16="http://schemas.microsoft.com/office/drawing/2014/main" id="{E71CD8F3-8EF4-9541-97AF-443EC7819F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4" name="AutoShape 5">
          <a:extLst>
            <a:ext uri="{FF2B5EF4-FFF2-40B4-BE49-F238E27FC236}">
              <a16:creationId xmlns:a16="http://schemas.microsoft.com/office/drawing/2014/main" id="{7BA7E300-2BC6-964C-A958-D6BD12691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5" name="AutoShape 5">
          <a:extLst>
            <a:ext uri="{FF2B5EF4-FFF2-40B4-BE49-F238E27FC236}">
              <a16:creationId xmlns:a16="http://schemas.microsoft.com/office/drawing/2014/main" id="{E8083F7D-BF34-3444-A90E-4AAF2415DC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6" name="AutoShape 5">
          <a:extLst>
            <a:ext uri="{FF2B5EF4-FFF2-40B4-BE49-F238E27FC236}">
              <a16:creationId xmlns:a16="http://schemas.microsoft.com/office/drawing/2014/main" id="{B62B54E7-EC5E-594A-AD8B-26737A9A6F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7" name="AutoShape 5">
          <a:extLst>
            <a:ext uri="{FF2B5EF4-FFF2-40B4-BE49-F238E27FC236}">
              <a16:creationId xmlns:a16="http://schemas.microsoft.com/office/drawing/2014/main" id="{40EB5050-B52F-F44F-92D7-C007FF6DC8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8" name="AutoShape 5">
          <a:extLst>
            <a:ext uri="{FF2B5EF4-FFF2-40B4-BE49-F238E27FC236}">
              <a16:creationId xmlns:a16="http://schemas.microsoft.com/office/drawing/2014/main" id="{78361E1E-FC31-DB4E-A348-DBBB85DBB6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9" name="AutoShape 5">
          <a:extLst>
            <a:ext uri="{FF2B5EF4-FFF2-40B4-BE49-F238E27FC236}">
              <a16:creationId xmlns:a16="http://schemas.microsoft.com/office/drawing/2014/main" id="{5B912760-2683-404C-B5A0-A69A26EC2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0" name="AutoShape 5">
          <a:extLst>
            <a:ext uri="{FF2B5EF4-FFF2-40B4-BE49-F238E27FC236}">
              <a16:creationId xmlns:a16="http://schemas.microsoft.com/office/drawing/2014/main" id="{D54CBBFD-6147-754F-96CC-45A894C36D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1" name="AutoShape 5">
          <a:extLst>
            <a:ext uri="{FF2B5EF4-FFF2-40B4-BE49-F238E27FC236}">
              <a16:creationId xmlns:a16="http://schemas.microsoft.com/office/drawing/2014/main" id="{554B0F30-B8AC-4949-BA6E-11050EDEB3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2" name="AutoShape 5">
          <a:extLst>
            <a:ext uri="{FF2B5EF4-FFF2-40B4-BE49-F238E27FC236}">
              <a16:creationId xmlns:a16="http://schemas.microsoft.com/office/drawing/2014/main" id="{EFB434FE-A191-7F45-815B-291E6BF7F9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3" name="AutoShape 5">
          <a:extLst>
            <a:ext uri="{FF2B5EF4-FFF2-40B4-BE49-F238E27FC236}">
              <a16:creationId xmlns:a16="http://schemas.microsoft.com/office/drawing/2014/main" id="{96F2BC0A-E645-284B-BDE1-122FC35431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4" name="AutoShape 5">
          <a:extLst>
            <a:ext uri="{FF2B5EF4-FFF2-40B4-BE49-F238E27FC236}">
              <a16:creationId xmlns:a16="http://schemas.microsoft.com/office/drawing/2014/main" id="{31E9A7EE-2865-114A-9862-F18F664842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5" name="AutoShape 5">
          <a:extLst>
            <a:ext uri="{FF2B5EF4-FFF2-40B4-BE49-F238E27FC236}">
              <a16:creationId xmlns:a16="http://schemas.microsoft.com/office/drawing/2014/main" id="{E142448B-A69F-7A4C-A2E8-6764190EC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6" name="AutoShape 5">
          <a:extLst>
            <a:ext uri="{FF2B5EF4-FFF2-40B4-BE49-F238E27FC236}">
              <a16:creationId xmlns:a16="http://schemas.microsoft.com/office/drawing/2014/main" id="{5580390F-198D-8046-AC4F-7A24E915B2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7" name="AutoShape 5">
          <a:extLst>
            <a:ext uri="{FF2B5EF4-FFF2-40B4-BE49-F238E27FC236}">
              <a16:creationId xmlns:a16="http://schemas.microsoft.com/office/drawing/2014/main" id="{4014A485-4934-5547-AF33-96AD594EA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8" name="AutoShape 5">
          <a:extLst>
            <a:ext uri="{FF2B5EF4-FFF2-40B4-BE49-F238E27FC236}">
              <a16:creationId xmlns:a16="http://schemas.microsoft.com/office/drawing/2014/main" id="{87BDCA2E-5B6D-BC41-B7CD-1B42A3C752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9" name="AutoShape 5">
          <a:extLst>
            <a:ext uri="{FF2B5EF4-FFF2-40B4-BE49-F238E27FC236}">
              <a16:creationId xmlns:a16="http://schemas.microsoft.com/office/drawing/2014/main" id="{55474C6E-11C5-EB46-BB46-155107BBD6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10" name="AutoShape 5">
          <a:extLst>
            <a:ext uri="{FF2B5EF4-FFF2-40B4-BE49-F238E27FC236}">
              <a16:creationId xmlns:a16="http://schemas.microsoft.com/office/drawing/2014/main" id="{7A36DB78-9BB5-7847-8EE4-EC6866CB27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1" name="AutoShape 5">
          <a:extLst>
            <a:ext uri="{FF2B5EF4-FFF2-40B4-BE49-F238E27FC236}">
              <a16:creationId xmlns:a16="http://schemas.microsoft.com/office/drawing/2014/main" id="{B2C72F6F-A206-B642-8AD9-9BA686B2FD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2" name="AutoShape 5">
          <a:extLst>
            <a:ext uri="{FF2B5EF4-FFF2-40B4-BE49-F238E27FC236}">
              <a16:creationId xmlns:a16="http://schemas.microsoft.com/office/drawing/2014/main" id="{1DC796A2-58BA-D448-BB55-25E5786EC0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3" name="AutoShape 5">
          <a:extLst>
            <a:ext uri="{FF2B5EF4-FFF2-40B4-BE49-F238E27FC236}">
              <a16:creationId xmlns:a16="http://schemas.microsoft.com/office/drawing/2014/main" id="{D5FEA213-24C9-B242-BC70-5A6E98ED7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4" name="AutoShape 5">
          <a:extLst>
            <a:ext uri="{FF2B5EF4-FFF2-40B4-BE49-F238E27FC236}">
              <a16:creationId xmlns:a16="http://schemas.microsoft.com/office/drawing/2014/main" id="{AD64378B-0C38-AA44-818B-1F5354B436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5" name="AutoShape 5">
          <a:extLst>
            <a:ext uri="{FF2B5EF4-FFF2-40B4-BE49-F238E27FC236}">
              <a16:creationId xmlns:a16="http://schemas.microsoft.com/office/drawing/2014/main" id="{B0B79706-A4D6-5147-A679-2F221FA90A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6" name="AutoShape 5">
          <a:extLst>
            <a:ext uri="{FF2B5EF4-FFF2-40B4-BE49-F238E27FC236}">
              <a16:creationId xmlns:a16="http://schemas.microsoft.com/office/drawing/2014/main" id="{8B0CEC4C-E10D-5449-9336-ED9F603E5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7" name="AutoShape 5">
          <a:extLst>
            <a:ext uri="{FF2B5EF4-FFF2-40B4-BE49-F238E27FC236}">
              <a16:creationId xmlns:a16="http://schemas.microsoft.com/office/drawing/2014/main" id="{7378A713-4C55-A542-A5E6-0CF258E2E5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8" name="AutoShape 5">
          <a:extLst>
            <a:ext uri="{FF2B5EF4-FFF2-40B4-BE49-F238E27FC236}">
              <a16:creationId xmlns:a16="http://schemas.microsoft.com/office/drawing/2014/main" id="{80759EEB-6D4C-D44D-BB3D-33F5A65CA1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9" name="AutoShape 5">
          <a:extLst>
            <a:ext uri="{FF2B5EF4-FFF2-40B4-BE49-F238E27FC236}">
              <a16:creationId xmlns:a16="http://schemas.microsoft.com/office/drawing/2014/main" id="{D056826F-39D6-9945-AF20-923EEA70D5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0" name="AutoShape 5">
          <a:extLst>
            <a:ext uri="{FF2B5EF4-FFF2-40B4-BE49-F238E27FC236}">
              <a16:creationId xmlns:a16="http://schemas.microsoft.com/office/drawing/2014/main" id="{AE3516C4-DB49-D246-A057-58C0D26EA9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1" name="AutoShape 5">
          <a:extLst>
            <a:ext uri="{FF2B5EF4-FFF2-40B4-BE49-F238E27FC236}">
              <a16:creationId xmlns:a16="http://schemas.microsoft.com/office/drawing/2014/main" id="{168A33BE-A02C-EF4C-9E18-DF0FD8CD2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2" name="AutoShape 5">
          <a:extLst>
            <a:ext uri="{FF2B5EF4-FFF2-40B4-BE49-F238E27FC236}">
              <a16:creationId xmlns:a16="http://schemas.microsoft.com/office/drawing/2014/main" id="{C5BCD58D-AB10-5E4E-B665-84054626FF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3" name="AutoShape 5">
          <a:extLst>
            <a:ext uri="{FF2B5EF4-FFF2-40B4-BE49-F238E27FC236}">
              <a16:creationId xmlns:a16="http://schemas.microsoft.com/office/drawing/2014/main" id="{E726E86E-CBFB-7D41-8C35-99BD8D6752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4" name="AutoShape 5">
          <a:extLst>
            <a:ext uri="{FF2B5EF4-FFF2-40B4-BE49-F238E27FC236}">
              <a16:creationId xmlns:a16="http://schemas.microsoft.com/office/drawing/2014/main" id="{5A3AC4DF-347D-6A4D-8BA5-A72C22610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5" name="AutoShape 5">
          <a:extLst>
            <a:ext uri="{FF2B5EF4-FFF2-40B4-BE49-F238E27FC236}">
              <a16:creationId xmlns:a16="http://schemas.microsoft.com/office/drawing/2014/main" id="{082B463D-D39B-BE4F-B03A-9A6A9BA431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6" name="AutoShape 5">
          <a:extLst>
            <a:ext uri="{FF2B5EF4-FFF2-40B4-BE49-F238E27FC236}">
              <a16:creationId xmlns:a16="http://schemas.microsoft.com/office/drawing/2014/main" id="{490A4D47-8152-B947-89F6-804C08696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7" name="AutoShape 5">
          <a:extLst>
            <a:ext uri="{FF2B5EF4-FFF2-40B4-BE49-F238E27FC236}">
              <a16:creationId xmlns:a16="http://schemas.microsoft.com/office/drawing/2014/main" id="{FCF3079C-CD7C-7F4B-9870-298A52EFF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8" name="AutoShape 5">
          <a:extLst>
            <a:ext uri="{FF2B5EF4-FFF2-40B4-BE49-F238E27FC236}">
              <a16:creationId xmlns:a16="http://schemas.microsoft.com/office/drawing/2014/main" id="{710B79DF-5571-4A46-9065-9A8A400E5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9" name="AutoShape 5">
          <a:extLst>
            <a:ext uri="{FF2B5EF4-FFF2-40B4-BE49-F238E27FC236}">
              <a16:creationId xmlns:a16="http://schemas.microsoft.com/office/drawing/2014/main" id="{2A4713BB-7375-BF4F-8AD2-31B5838750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0" name="AutoShape 5">
          <a:extLst>
            <a:ext uri="{FF2B5EF4-FFF2-40B4-BE49-F238E27FC236}">
              <a16:creationId xmlns:a16="http://schemas.microsoft.com/office/drawing/2014/main" id="{57D9738E-A00A-E346-A4FB-C74E20FDA2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1" name="AutoShape 5">
          <a:extLst>
            <a:ext uri="{FF2B5EF4-FFF2-40B4-BE49-F238E27FC236}">
              <a16:creationId xmlns:a16="http://schemas.microsoft.com/office/drawing/2014/main" id="{1A1F40BC-5F26-3847-978D-0A6CD78DD7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2" name="AutoShape 5">
          <a:extLst>
            <a:ext uri="{FF2B5EF4-FFF2-40B4-BE49-F238E27FC236}">
              <a16:creationId xmlns:a16="http://schemas.microsoft.com/office/drawing/2014/main" id="{BEA43F4D-0D25-DB45-92EE-2F31962675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3" name="AutoShape 5">
          <a:extLst>
            <a:ext uri="{FF2B5EF4-FFF2-40B4-BE49-F238E27FC236}">
              <a16:creationId xmlns:a16="http://schemas.microsoft.com/office/drawing/2014/main" id="{795451CF-6931-9D42-8DF4-704E0039F0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4" name="AutoShape 5">
          <a:extLst>
            <a:ext uri="{FF2B5EF4-FFF2-40B4-BE49-F238E27FC236}">
              <a16:creationId xmlns:a16="http://schemas.microsoft.com/office/drawing/2014/main" id="{38C0F97D-DF2B-EB40-81EF-DA0C97FFAF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5" name="AutoShape 5">
          <a:extLst>
            <a:ext uri="{FF2B5EF4-FFF2-40B4-BE49-F238E27FC236}">
              <a16:creationId xmlns:a16="http://schemas.microsoft.com/office/drawing/2014/main" id="{A7383995-4859-AC41-AE8A-630DD1BC7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6" name="AutoShape 5">
          <a:extLst>
            <a:ext uri="{FF2B5EF4-FFF2-40B4-BE49-F238E27FC236}">
              <a16:creationId xmlns:a16="http://schemas.microsoft.com/office/drawing/2014/main" id="{C19E98C0-C7A5-9942-86BE-9DBF5F30DF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7" name="AutoShape 5">
          <a:extLst>
            <a:ext uri="{FF2B5EF4-FFF2-40B4-BE49-F238E27FC236}">
              <a16:creationId xmlns:a16="http://schemas.microsoft.com/office/drawing/2014/main" id="{34135470-5379-524D-A454-F47190EC7B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8" name="AutoShape 5">
          <a:extLst>
            <a:ext uri="{FF2B5EF4-FFF2-40B4-BE49-F238E27FC236}">
              <a16:creationId xmlns:a16="http://schemas.microsoft.com/office/drawing/2014/main" id="{ECDF405E-3E3C-2849-8FB7-12625C2D52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9" name="AutoShape 5">
          <a:extLst>
            <a:ext uri="{FF2B5EF4-FFF2-40B4-BE49-F238E27FC236}">
              <a16:creationId xmlns:a16="http://schemas.microsoft.com/office/drawing/2014/main" id="{312B193E-5EA6-9A4D-A6CF-1EE362498E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40" name="AutoShape 5">
          <a:extLst>
            <a:ext uri="{FF2B5EF4-FFF2-40B4-BE49-F238E27FC236}">
              <a16:creationId xmlns:a16="http://schemas.microsoft.com/office/drawing/2014/main" id="{B3EB3ED5-2D67-2748-ACBC-F0CC33A803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1" name="AutoShape 5">
          <a:extLst>
            <a:ext uri="{FF2B5EF4-FFF2-40B4-BE49-F238E27FC236}">
              <a16:creationId xmlns:a16="http://schemas.microsoft.com/office/drawing/2014/main" id="{28A3DEDB-6A7A-9743-BA8C-C1A96C4FA3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2" name="AutoShape 5">
          <a:extLst>
            <a:ext uri="{FF2B5EF4-FFF2-40B4-BE49-F238E27FC236}">
              <a16:creationId xmlns:a16="http://schemas.microsoft.com/office/drawing/2014/main" id="{24D6F6CE-DC6C-9D49-A51C-C82BA0E48F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3" name="AutoShape 5">
          <a:extLst>
            <a:ext uri="{FF2B5EF4-FFF2-40B4-BE49-F238E27FC236}">
              <a16:creationId xmlns:a16="http://schemas.microsoft.com/office/drawing/2014/main" id="{572A72FC-7980-8841-BE28-95CB02358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4" name="AutoShape 5">
          <a:extLst>
            <a:ext uri="{FF2B5EF4-FFF2-40B4-BE49-F238E27FC236}">
              <a16:creationId xmlns:a16="http://schemas.microsoft.com/office/drawing/2014/main" id="{E33D7A8B-2D5D-D54A-8E46-D2D2A24E54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5" name="AutoShape 5">
          <a:extLst>
            <a:ext uri="{FF2B5EF4-FFF2-40B4-BE49-F238E27FC236}">
              <a16:creationId xmlns:a16="http://schemas.microsoft.com/office/drawing/2014/main" id="{0B0E44EA-F866-C945-9F56-96EE640CC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6" name="AutoShape 5">
          <a:extLst>
            <a:ext uri="{FF2B5EF4-FFF2-40B4-BE49-F238E27FC236}">
              <a16:creationId xmlns:a16="http://schemas.microsoft.com/office/drawing/2014/main" id="{78ECF467-3CA4-4C46-A59C-01CA3E33EA6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7" name="AutoShape 5">
          <a:extLst>
            <a:ext uri="{FF2B5EF4-FFF2-40B4-BE49-F238E27FC236}">
              <a16:creationId xmlns:a16="http://schemas.microsoft.com/office/drawing/2014/main" id="{6255EB63-8A80-A84C-A25A-48B702CC3D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8" name="AutoShape 5">
          <a:extLst>
            <a:ext uri="{FF2B5EF4-FFF2-40B4-BE49-F238E27FC236}">
              <a16:creationId xmlns:a16="http://schemas.microsoft.com/office/drawing/2014/main" id="{A3602CDA-C9B8-B742-9F83-AD927351A7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9" name="AutoShape 5">
          <a:extLst>
            <a:ext uri="{FF2B5EF4-FFF2-40B4-BE49-F238E27FC236}">
              <a16:creationId xmlns:a16="http://schemas.microsoft.com/office/drawing/2014/main" id="{7026A616-BEF6-DD48-A368-18D7A27671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0" name="AutoShape 5">
          <a:extLst>
            <a:ext uri="{FF2B5EF4-FFF2-40B4-BE49-F238E27FC236}">
              <a16:creationId xmlns:a16="http://schemas.microsoft.com/office/drawing/2014/main" id="{53B12648-E73D-2B48-BF71-A91A77A0E6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1" name="AutoShape 5">
          <a:extLst>
            <a:ext uri="{FF2B5EF4-FFF2-40B4-BE49-F238E27FC236}">
              <a16:creationId xmlns:a16="http://schemas.microsoft.com/office/drawing/2014/main" id="{799A345F-FF9B-7D4F-8E41-FA930A3F2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2" name="AutoShape 5">
          <a:extLst>
            <a:ext uri="{FF2B5EF4-FFF2-40B4-BE49-F238E27FC236}">
              <a16:creationId xmlns:a16="http://schemas.microsoft.com/office/drawing/2014/main" id="{FBACA150-08EC-7746-96E3-172AF84D40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3" name="AutoShape 5">
          <a:extLst>
            <a:ext uri="{FF2B5EF4-FFF2-40B4-BE49-F238E27FC236}">
              <a16:creationId xmlns:a16="http://schemas.microsoft.com/office/drawing/2014/main" id="{2A07415E-BB0D-CC41-85EA-E57C785017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4" name="AutoShape 5">
          <a:extLst>
            <a:ext uri="{FF2B5EF4-FFF2-40B4-BE49-F238E27FC236}">
              <a16:creationId xmlns:a16="http://schemas.microsoft.com/office/drawing/2014/main" id="{19DB3DAF-E7F0-9548-82F4-0770C95465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5" name="AutoShape 5">
          <a:extLst>
            <a:ext uri="{FF2B5EF4-FFF2-40B4-BE49-F238E27FC236}">
              <a16:creationId xmlns:a16="http://schemas.microsoft.com/office/drawing/2014/main" id="{483E9625-46ED-9944-B5B1-CF1530CF9E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6" name="AutoShape 5">
          <a:extLst>
            <a:ext uri="{FF2B5EF4-FFF2-40B4-BE49-F238E27FC236}">
              <a16:creationId xmlns:a16="http://schemas.microsoft.com/office/drawing/2014/main" id="{B99FEC0B-03FE-6345-A031-6650E328F6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7" name="AutoShape 5">
          <a:extLst>
            <a:ext uri="{FF2B5EF4-FFF2-40B4-BE49-F238E27FC236}">
              <a16:creationId xmlns:a16="http://schemas.microsoft.com/office/drawing/2014/main" id="{FD9C72ED-FA13-C54D-AA94-EDF49520E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8" name="AutoShape 5">
          <a:extLst>
            <a:ext uri="{FF2B5EF4-FFF2-40B4-BE49-F238E27FC236}">
              <a16:creationId xmlns:a16="http://schemas.microsoft.com/office/drawing/2014/main" id="{AC47FDF5-0653-5F4F-8F4A-36191FCF26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9" name="AutoShape 5">
          <a:extLst>
            <a:ext uri="{FF2B5EF4-FFF2-40B4-BE49-F238E27FC236}">
              <a16:creationId xmlns:a16="http://schemas.microsoft.com/office/drawing/2014/main" id="{9F808999-1CF4-DF4D-A160-83FABCE2AA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0" name="AutoShape 5">
          <a:extLst>
            <a:ext uri="{FF2B5EF4-FFF2-40B4-BE49-F238E27FC236}">
              <a16:creationId xmlns:a16="http://schemas.microsoft.com/office/drawing/2014/main" id="{C081DFF1-6C88-F146-9F71-3C029B1C75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1" name="AutoShape 5">
          <a:extLst>
            <a:ext uri="{FF2B5EF4-FFF2-40B4-BE49-F238E27FC236}">
              <a16:creationId xmlns:a16="http://schemas.microsoft.com/office/drawing/2014/main" id="{0674469C-E75A-0247-AB2E-396AADDB04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2" name="AutoShape 5">
          <a:extLst>
            <a:ext uri="{FF2B5EF4-FFF2-40B4-BE49-F238E27FC236}">
              <a16:creationId xmlns:a16="http://schemas.microsoft.com/office/drawing/2014/main" id="{ADF11B33-B4DB-464A-8F5B-1F856273F2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3" name="AutoShape 5">
          <a:extLst>
            <a:ext uri="{FF2B5EF4-FFF2-40B4-BE49-F238E27FC236}">
              <a16:creationId xmlns:a16="http://schemas.microsoft.com/office/drawing/2014/main" id="{812F7C7B-1976-A349-B614-F9A8B04E6D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4" name="AutoShape 5">
          <a:extLst>
            <a:ext uri="{FF2B5EF4-FFF2-40B4-BE49-F238E27FC236}">
              <a16:creationId xmlns:a16="http://schemas.microsoft.com/office/drawing/2014/main" id="{FEB90DC0-6348-CA4D-A51B-D798927F60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5" name="AutoShape 5">
          <a:extLst>
            <a:ext uri="{FF2B5EF4-FFF2-40B4-BE49-F238E27FC236}">
              <a16:creationId xmlns:a16="http://schemas.microsoft.com/office/drawing/2014/main" id="{982E0EA6-25B2-BD4D-AC1B-22A9BDAB49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6" name="AutoShape 5">
          <a:extLst>
            <a:ext uri="{FF2B5EF4-FFF2-40B4-BE49-F238E27FC236}">
              <a16:creationId xmlns:a16="http://schemas.microsoft.com/office/drawing/2014/main" id="{911EBD93-97D7-A448-A7FA-94B4C6506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7" name="AutoShape 5">
          <a:extLst>
            <a:ext uri="{FF2B5EF4-FFF2-40B4-BE49-F238E27FC236}">
              <a16:creationId xmlns:a16="http://schemas.microsoft.com/office/drawing/2014/main" id="{55C64198-EA81-C040-9E58-952E8DDE92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8" name="AutoShape 5">
          <a:extLst>
            <a:ext uri="{FF2B5EF4-FFF2-40B4-BE49-F238E27FC236}">
              <a16:creationId xmlns:a16="http://schemas.microsoft.com/office/drawing/2014/main" id="{86B6938C-9D56-9C44-BAB4-40B09A6ADD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9" name="AutoShape 5">
          <a:extLst>
            <a:ext uri="{FF2B5EF4-FFF2-40B4-BE49-F238E27FC236}">
              <a16:creationId xmlns:a16="http://schemas.microsoft.com/office/drawing/2014/main" id="{11464839-6466-E348-8384-D8DDC25FE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70" name="AutoShape 5">
          <a:extLst>
            <a:ext uri="{FF2B5EF4-FFF2-40B4-BE49-F238E27FC236}">
              <a16:creationId xmlns:a16="http://schemas.microsoft.com/office/drawing/2014/main" id="{1B768554-E6B0-A44C-BAFD-68F3F2BE21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1" name="AutoShape 5">
          <a:extLst>
            <a:ext uri="{FF2B5EF4-FFF2-40B4-BE49-F238E27FC236}">
              <a16:creationId xmlns:a16="http://schemas.microsoft.com/office/drawing/2014/main" id="{EE0300C5-30AA-7341-A829-A8037D6DC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2" name="AutoShape 5">
          <a:extLst>
            <a:ext uri="{FF2B5EF4-FFF2-40B4-BE49-F238E27FC236}">
              <a16:creationId xmlns:a16="http://schemas.microsoft.com/office/drawing/2014/main" id="{329EDAEF-CFA7-E045-B4CB-8FE0F7035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3" name="AutoShape 5">
          <a:extLst>
            <a:ext uri="{FF2B5EF4-FFF2-40B4-BE49-F238E27FC236}">
              <a16:creationId xmlns:a16="http://schemas.microsoft.com/office/drawing/2014/main" id="{EBF7F644-C30E-3B4D-97A8-9C3B781D0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4" name="AutoShape 5">
          <a:extLst>
            <a:ext uri="{FF2B5EF4-FFF2-40B4-BE49-F238E27FC236}">
              <a16:creationId xmlns:a16="http://schemas.microsoft.com/office/drawing/2014/main" id="{6235504C-5464-1645-B5F3-D555281CDD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5" name="AutoShape 5">
          <a:extLst>
            <a:ext uri="{FF2B5EF4-FFF2-40B4-BE49-F238E27FC236}">
              <a16:creationId xmlns:a16="http://schemas.microsoft.com/office/drawing/2014/main" id="{4F2EB615-6C18-FC45-A440-6881AF86C6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6" name="AutoShape 5">
          <a:extLst>
            <a:ext uri="{FF2B5EF4-FFF2-40B4-BE49-F238E27FC236}">
              <a16:creationId xmlns:a16="http://schemas.microsoft.com/office/drawing/2014/main" id="{422244F2-AABD-0B48-9D61-55ACA68F0B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7" name="AutoShape 5">
          <a:extLst>
            <a:ext uri="{FF2B5EF4-FFF2-40B4-BE49-F238E27FC236}">
              <a16:creationId xmlns:a16="http://schemas.microsoft.com/office/drawing/2014/main" id="{D718BF5D-A1AC-5B44-A011-0E16AA840A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8" name="AutoShape 5">
          <a:extLst>
            <a:ext uri="{FF2B5EF4-FFF2-40B4-BE49-F238E27FC236}">
              <a16:creationId xmlns:a16="http://schemas.microsoft.com/office/drawing/2014/main" id="{22B6E078-68C0-514D-9490-8911F5FB3E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9" name="AutoShape 5">
          <a:extLst>
            <a:ext uri="{FF2B5EF4-FFF2-40B4-BE49-F238E27FC236}">
              <a16:creationId xmlns:a16="http://schemas.microsoft.com/office/drawing/2014/main" id="{94B80EDA-1F27-504F-A743-3AD27A27F7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0" name="AutoShape 5">
          <a:extLst>
            <a:ext uri="{FF2B5EF4-FFF2-40B4-BE49-F238E27FC236}">
              <a16:creationId xmlns:a16="http://schemas.microsoft.com/office/drawing/2014/main" id="{A90DCAAB-C128-BC4E-87AB-1C1B572D5D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1" name="AutoShape 5">
          <a:extLst>
            <a:ext uri="{FF2B5EF4-FFF2-40B4-BE49-F238E27FC236}">
              <a16:creationId xmlns:a16="http://schemas.microsoft.com/office/drawing/2014/main" id="{DF2A3919-18F0-6643-9DB8-C426D9B8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2" name="AutoShape 5">
          <a:extLst>
            <a:ext uri="{FF2B5EF4-FFF2-40B4-BE49-F238E27FC236}">
              <a16:creationId xmlns:a16="http://schemas.microsoft.com/office/drawing/2014/main" id="{7A34AF59-AE2A-0F43-B1AA-156655008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3" name="AutoShape 5">
          <a:extLst>
            <a:ext uri="{FF2B5EF4-FFF2-40B4-BE49-F238E27FC236}">
              <a16:creationId xmlns:a16="http://schemas.microsoft.com/office/drawing/2014/main" id="{00C17610-0E00-7D46-8AD0-5E7FF3F39D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4" name="AutoShape 5">
          <a:extLst>
            <a:ext uri="{FF2B5EF4-FFF2-40B4-BE49-F238E27FC236}">
              <a16:creationId xmlns:a16="http://schemas.microsoft.com/office/drawing/2014/main" id="{FC4543A5-3907-6A4D-9127-F0A0CF5A88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5" name="AutoShape 5">
          <a:extLst>
            <a:ext uri="{FF2B5EF4-FFF2-40B4-BE49-F238E27FC236}">
              <a16:creationId xmlns:a16="http://schemas.microsoft.com/office/drawing/2014/main" id="{8B2C039A-5588-8940-AB6B-30AA193F60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6" name="AutoShape 5">
          <a:extLst>
            <a:ext uri="{FF2B5EF4-FFF2-40B4-BE49-F238E27FC236}">
              <a16:creationId xmlns:a16="http://schemas.microsoft.com/office/drawing/2014/main" id="{70128E1D-662B-BC4D-8184-0AA3930395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7" name="AutoShape 5">
          <a:extLst>
            <a:ext uri="{FF2B5EF4-FFF2-40B4-BE49-F238E27FC236}">
              <a16:creationId xmlns:a16="http://schemas.microsoft.com/office/drawing/2014/main" id="{08E3823C-B508-B544-B20F-B200DBA723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8" name="AutoShape 5">
          <a:extLst>
            <a:ext uri="{FF2B5EF4-FFF2-40B4-BE49-F238E27FC236}">
              <a16:creationId xmlns:a16="http://schemas.microsoft.com/office/drawing/2014/main" id="{FB9C032F-8BD6-144B-9DD7-B2B75921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9" name="AutoShape 5">
          <a:extLst>
            <a:ext uri="{FF2B5EF4-FFF2-40B4-BE49-F238E27FC236}">
              <a16:creationId xmlns:a16="http://schemas.microsoft.com/office/drawing/2014/main" id="{8210C86F-954F-2443-B6AE-B35680E6FD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0" name="AutoShape 5">
          <a:extLst>
            <a:ext uri="{FF2B5EF4-FFF2-40B4-BE49-F238E27FC236}">
              <a16:creationId xmlns:a16="http://schemas.microsoft.com/office/drawing/2014/main" id="{740C5BE4-B0FF-4C48-91E1-D62AEE925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1" name="AutoShape 5">
          <a:extLst>
            <a:ext uri="{FF2B5EF4-FFF2-40B4-BE49-F238E27FC236}">
              <a16:creationId xmlns:a16="http://schemas.microsoft.com/office/drawing/2014/main" id="{89C2ABB3-C0CF-B145-B7C7-858BD3C82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2" name="AutoShape 5">
          <a:extLst>
            <a:ext uri="{FF2B5EF4-FFF2-40B4-BE49-F238E27FC236}">
              <a16:creationId xmlns:a16="http://schemas.microsoft.com/office/drawing/2014/main" id="{94E3A581-1F01-E94F-BA9F-564BAA2DA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3" name="AutoShape 5">
          <a:extLst>
            <a:ext uri="{FF2B5EF4-FFF2-40B4-BE49-F238E27FC236}">
              <a16:creationId xmlns:a16="http://schemas.microsoft.com/office/drawing/2014/main" id="{9C8F3FF9-52DF-004B-B7CB-6B88B8367C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4" name="AutoShape 5">
          <a:extLst>
            <a:ext uri="{FF2B5EF4-FFF2-40B4-BE49-F238E27FC236}">
              <a16:creationId xmlns:a16="http://schemas.microsoft.com/office/drawing/2014/main" id="{09883B6F-961A-4647-B043-A646E4D519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5" name="AutoShape 5">
          <a:extLst>
            <a:ext uri="{FF2B5EF4-FFF2-40B4-BE49-F238E27FC236}">
              <a16:creationId xmlns:a16="http://schemas.microsoft.com/office/drawing/2014/main" id="{1CB4A440-3A04-5B43-8A15-D9AAC1E714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6" name="AutoShape 5">
          <a:extLst>
            <a:ext uri="{FF2B5EF4-FFF2-40B4-BE49-F238E27FC236}">
              <a16:creationId xmlns:a16="http://schemas.microsoft.com/office/drawing/2014/main" id="{B8782C0C-414D-0842-B9B4-FFD6901C32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7" name="AutoShape 5">
          <a:extLst>
            <a:ext uri="{FF2B5EF4-FFF2-40B4-BE49-F238E27FC236}">
              <a16:creationId xmlns:a16="http://schemas.microsoft.com/office/drawing/2014/main" id="{64116CC4-26D8-2843-A94F-16CD317F1C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8" name="AutoShape 5">
          <a:extLst>
            <a:ext uri="{FF2B5EF4-FFF2-40B4-BE49-F238E27FC236}">
              <a16:creationId xmlns:a16="http://schemas.microsoft.com/office/drawing/2014/main" id="{5ED75C54-B5CA-6147-AF0C-E246A5CDE5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9" name="AutoShape 5">
          <a:extLst>
            <a:ext uri="{FF2B5EF4-FFF2-40B4-BE49-F238E27FC236}">
              <a16:creationId xmlns:a16="http://schemas.microsoft.com/office/drawing/2014/main" id="{0F8A5B75-1C80-8740-98BE-BB68FD08CC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300" name="AutoShape 5">
          <a:extLst>
            <a:ext uri="{FF2B5EF4-FFF2-40B4-BE49-F238E27FC236}">
              <a16:creationId xmlns:a16="http://schemas.microsoft.com/office/drawing/2014/main" id="{2A86BFC0-5F70-9E4D-9823-FB9AE28AD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1" name="AutoShape 5">
          <a:extLst>
            <a:ext uri="{FF2B5EF4-FFF2-40B4-BE49-F238E27FC236}">
              <a16:creationId xmlns:a16="http://schemas.microsoft.com/office/drawing/2014/main" id="{F0476BC1-ED54-FE43-83C7-83A23DB2B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2" name="AutoShape 5">
          <a:extLst>
            <a:ext uri="{FF2B5EF4-FFF2-40B4-BE49-F238E27FC236}">
              <a16:creationId xmlns:a16="http://schemas.microsoft.com/office/drawing/2014/main" id="{D103EDC0-A338-8E47-BCD2-7D858657C6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3" name="AutoShape 5">
          <a:extLst>
            <a:ext uri="{FF2B5EF4-FFF2-40B4-BE49-F238E27FC236}">
              <a16:creationId xmlns:a16="http://schemas.microsoft.com/office/drawing/2014/main" id="{FA7C3F14-C24C-8A47-B995-0BE32F5CC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4" name="AutoShape 5">
          <a:extLst>
            <a:ext uri="{FF2B5EF4-FFF2-40B4-BE49-F238E27FC236}">
              <a16:creationId xmlns:a16="http://schemas.microsoft.com/office/drawing/2014/main" id="{4DE5EC66-2DBE-204D-9B5D-4C4FDB0BA2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5" name="AutoShape 5">
          <a:extLst>
            <a:ext uri="{FF2B5EF4-FFF2-40B4-BE49-F238E27FC236}">
              <a16:creationId xmlns:a16="http://schemas.microsoft.com/office/drawing/2014/main" id="{D4276906-2CC3-CB42-A0D9-484E10BFF1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6" name="AutoShape 5">
          <a:extLst>
            <a:ext uri="{FF2B5EF4-FFF2-40B4-BE49-F238E27FC236}">
              <a16:creationId xmlns:a16="http://schemas.microsoft.com/office/drawing/2014/main" id="{B1088570-FADA-EA42-9727-41099B9AB2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7" name="AutoShape 5">
          <a:extLst>
            <a:ext uri="{FF2B5EF4-FFF2-40B4-BE49-F238E27FC236}">
              <a16:creationId xmlns:a16="http://schemas.microsoft.com/office/drawing/2014/main" id="{1C622B96-F138-6747-AA32-466E0B176B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8" name="AutoShape 5">
          <a:extLst>
            <a:ext uri="{FF2B5EF4-FFF2-40B4-BE49-F238E27FC236}">
              <a16:creationId xmlns:a16="http://schemas.microsoft.com/office/drawing/2014/main" id="{C2B242EC-7501-804C-98C4-4CFEB40990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9" name="AutoShape 5">
          <a:extLst>
            <a:ext uri="{FF2B5EF4-FFF2-40B4-BE49-F238E27FC236}">
              <a16:creationId xmlns:a16="http://schemas.microsoft.com/office/drawing/2014/main" id="{FF8EEA51-E9B5-F349-BB1B-5844C56E8A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0" name="AutoShape 5">
          <a:extLst>
            <a:ext uri="{FF2B5EF4-FFF2-40B4-BE49-F238E27FC236}">
              <a16:creationId xmlns:a16="http://schemas.microsoft.com/office/drawing/2014/main" id="{5FF06EDF-B5E1-1340-A09A-037CB5E115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1" name="AutoShape 5">
          <a:extLst>
            <a:ext uri="{FF2B5EF4-FFF2-40B4-BE49-F238E27FC236}">
              <a16:creationId xmlns:a16="http://schemas.microsoft.com/office/drawing/2014/main" id="{DAB8CAF8-7C41-244E-BF13-1FE215AF27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2" name="AutoShape 5">
          <a:extLst>
            <a:ext uri="{FF2B5EF4-FFF2-40B4-BE49-F238E27FC236}">
              <a16:creationId xmlns:a16="http://schemas.microsoft.com/office/drawing/2014/main" id="{4A428BA7-4626-E34F-9B3C-B2BC24423F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3" name="AutoShape 5">
          <a:extLst>
            <a:ext uri="{FF2B5EF4-FFF2-40B4-BE49-F238E27FC236}">
              <a16:creationId xmlns:a16="http://schemas.microsoft.com/office/drawing/2014/main" id="{2A0313C7-B835-DD49-8FB6-C0B059165E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4" name="AutoShape 5">
          <a:extLst>
            <a:ext uri="{FF2B5EF4-FFF2-40B4-BE49-F238E27FC236}">
              <a16:creationId xmlns:a16="http://schemas.microsoft.com/office/drawing/2014/main" id="{656F515D-6265-FC49-B9CB-B435A974E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5" name="AutoShape 5">
          <a:extLst>
            <a:ext uri="{FF2B5EF4-FFF2-40B4-BE49-F238E27FC236}">
              <a16:creationId xmlns:a16="http://schemas.microsoft.com/office/drawing/2014/main" id="{3396CFD2-EB74-3940-B920-38709ECB38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6" name="AutoShape 5">
          <a:extLst>
            <a:ext uri="{FF2B5EF4-FFF2-40B4-BE49-F238E27FC236}">
              <a16:creationId xmlns:a16="http://schemas.microsoft.com/office/drawing/2014/main" id="{B3910919-6E29-9845-B02B-1F1B9F822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7" name="AutoShape 5">
          <a:extLst>
            <a:ext uri="{FF2B5EF4-FFF2-40B4-BE49-F238E27FC236}">
              <a16:creationId xmlns:a16="http://schemas.microsoft.com/office/drawing/2014/main" id="{59A61BEF-8D5C-5841-A179-FDFBBD74DB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8" name="AutoShape 5">
          <a:extLst>
            <a:ext uri="{FF2B5EF4-FFF2-40B4-BE49-F238E27FC236}">
              <a16:creationId xmlns:a16="http://schemas.microsoft.com/office/drawing/2014/main" id="{DFF75826-880A-A843-BFC9-E3BA68020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9" name="AutoShape 5">
          <a:extLst>
            <a:ext uri="{FF2B5EF4-FFF2-40B4-BE49-F238E27FC236}">
              <a16:creationId xmlns:a16="http://schemas.microsoft.com/office/drawing/2014/main" id="{5C885975-3C03-B743-8ECB-33A4490CB9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0" name="AutoShape 5">
          <a:extLst>
            <a:ext uri="{FF2B5EF4-FFF2-40B4-BE49-F238E27FC236}">
              <a16:creationId xmlns:a16="http://schemas.microsoft.com/office/drawing/2014/main" id="{A202A39C-4ACF-8844-A810-752930104F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1" name="AutoShape 5">
          <a:extLst>
            <a:ext uri="{FF2B5EF4-FFF2-40B4-BE49-F238E27FC236}">
              <a16:creationId xmlns:a16="http://schemas.microsoft.com/office/drawing/2014/main" id="{6C5FC1D7-BEF4-4548-87E1-2235D6A024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2" name="AutoShape 5">
          <a:extLst>
            <a:ext uri="{FF2B5EF4-FFF2-40B4-BE49-F238E27FC236}">
              <a16:creationId xmlns:a16="http://schemas.microsoft.com/office/drawing/2014/main" id="{A622E3BF-0C71-1745-8B17-292C3F0B60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3" name="AutoShape 5">
          <a:extLst>
            <a:ext uri="{FF2B5EF4-FFF2-40B4-BE49-F238E27FC236}">
              <a16:creationId xmlns:a16="http://schemas.microsoft.com/office/drawing/2014/main" id="{DEFB7486-9FA3-DB46-A853-3A83D2449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4" name="AutoShape 5">
          <a:extLst>
            <a:ext uri="{FF2B5EF4-FFF2-40B4-BE49-F238E27FC236}">
              <a16:creationId xmlns:a16="http://schemas.microsoft.com/office/drawing/2014/main" id="{20F71549-36C1-A043-BA41-3C5BC2E10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5" name="AutoShape 5">
          <a:extLst>
            <a:ext uri="{FF2B5EF4-FFF2-40B4-BE49-F238E27FC236}">
              <a16:creationId xmlns:a16="http://schemas.microsoft.com/office/drawing/2014/main" id="{A52BF1EF-5C2D-A744-81BA-70EA3C67B4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6" name="AutoShape 5">
          <a:extLst>
            <a:ext uri="{FF2B5EF4-FFF2-40B4-BE49-F238E27FC236}">
              <a16:creationId xmlns:a16="http://schemas.microsoft.com/office/drawing/2014/main" id="{A460EE5A-8539-4D44-965C-33B46AAAF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7" name="AutoShape 5">
          <a:extLst>
            <a:ext uri="{FF2B5EF4-FFF2-40B4-BE49-F238E27FC236}">
              <a16:creationId xmlns:a16="http://schemas.microsoft.com/office/drawing/2014/main" id="{58608875-5E9D-AC47-B914-680DA83999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8" name="AutoShape 5">
          <a:extLst>
            <a:ext uri="{FF2B5EF4-FFF2-40B4-BE49-F238E27FC236}">
              <a16:creationId xmlns:a16="http://schemas.microsoft.com/office/drawing/2014/main" id="{355DEDA7-4F32-6044-BC9D-C7DC52A02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9" name="AutoShape 5">
          <a:extLst>
            <a:ext uri="{FF2B5EF4-FFF2-40B4-BE49-F238E27FC236}">
              <a16:creationId xmlns:a16="http://schemas.microsoft.com/office/drawing/2014/main" id="{6CBFD837-78B9-B64E-AB1B-6B4923350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30" name="AutoShape 5">
          <a:extLst>
            <a:ext uri="{FF2B5EF4-FFF2-40B4-BE49-F238E27FC236}">
              <a16:creationId xmlns:a16="http://schemas.microsoft.com/office/drawing/2014/main" id="{FC584AEE-01F0-8A44-A724-F05884C92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1" name="AutoShape 5">
          <a:extLst>
            <a:ext uri="{FF2B5EF4-FFF2-40B4-BE49-F238E27FC236}">
              <a16:creationId xmlns:a16="http://schemas.microsoft.com/office/drawing/2014/main" id="{36E50C57-BE02-4D4E-90F5-A764099E7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2" name="AutoShape 5">
          <a:extLst>
            <a:ext uri="{FF2B5EF4-FFF2-40B4-BE49-F238E27FC236}">
              <a16:creationId xmlns:a16="http://schemas.microsoft.com/office/drawing/2014/main" id="{20E56339-3CED-2440-AD8F-2BE61B20C7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3" name="AutoShape 5">
          <a:extLst>
            <a:ext uri="{FF2B5EF4-FFF2-40B4-BE49-F238E27FC236}">
              <a16:creationId xmlns:a16="http://schemas.microsoft.com/office/drawing/2014/main" id="{D759E2C4-625F-8244-8771-28B3266BD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4" name="AutoShape 5">
          <a:extLst>
            <a:ext uri="{FF2B5EF4-FFF2-40B4-BE49-F238E27FC236}">
              <a16:creationId xmlns:a16="http://schemas.microsoft.com/office/drawing/2014/main" id="{ED754F1A-A659-BE49-BE37-BC0FC5CB21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5" name="AutoShape 5">
          <a:extLst>
            <a:ext uri="{FF2B5EF4-FFF2-40B4-BE49-F238E27FC236}">
              <a16:creationId xmlns:a16="http://schemas.microsoft.com/office/drawing/2014/main" id="{EAC29CDA-37EC-004E-B85D-8784022B36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6" name="AutoShape 5">
          <a:extLst>
            <a:ext uri="{FF2B5EF4-FFF2-40B4-BE49-F238E27FC236}">
              <a16:creationId xmlns:a16="http://schemas.microsoft.com/office/drawing/2014/main" id="{8C07B9FF-2C01-2D47-A398-4F98D15171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7" name="AutoShape 5">
          <a:extLst>
            <a:ext uri="{FF2B5EF4-FFF2-40B4-BE49-F238E27FC236}">
              <a16:creationId xmlns:a16="http://schemas.microsoft.com/office/drawing/2014/main" id="{2E813DC1-B6EE-CC4C-BAA0-4AC22614E4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8" name="AutoShape 5">
          <a:extLst>
            <a:ext uri="{FF2B5EF4-FFF2-40B4-BE49-F238E27FC236}">
              <a16:creationId xmlns:a16="http://schemas.microsoft.com/office/drawing/2014/main" id="{DE7B5905-6CF9-E44D-AD5D-F81C1E8D81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9" name="AutoShape 5">
          <a:extLst>
            <a:ext uri="{FF2B5EF4-FFF2-40B4-BE49-F238E27FC236}">
              <a16:creationId xmlns:a16="http://schemas.microsoft.com/office/drawing/2014/main" id="{9F2913BA-8A3F-4647-B66A-60A913F796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0" name="AutoShape 5">
          <a:extLst>
            <a:ext uri="{FF2B5EF4-FFF2-40B4-BE49-F238E27FC236}">
              <a16:creationId xmlns:a16="http://schemas.microsoft.com/office/drawing/2014/main" id="{606AE4F6-A92B-1749-AC71-FA22D4945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1" name="AutoShape 5">
          <a:extLst>
            <a:ext uri="{FF2B5EF4-FFF2-40B4-BE49-F238E27FC236}">
              <a16:creationId xmlns:a16="http://schemas.microsoft.com/office/drawing/2014/main" id="{5DD71B5B-F774-4C42-AFB5-7BECABF7E3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2" name="AutoShape 5">
          <a:extLst>
            <a:ext uri="{FF2B5EF4-FFF2-40B4-BE49-F238E27FC236}">
              <a16:creationId xmlns:a16="http://schemas.microsoft.com/office/drawing/2014/main" id="{E58159F8-E140-0541-B413-E45A99838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3" name="AutoShape 5">
          <a:extLst>
            <a:ext uri="{FF2B5EF4-FFF2-40B4-BE49-F238E27FC236}">
              <a16:creationId xmlns:a16="http://schemas.microsoft.com/office/drawing/2014/main" id="{D7283CED-EF70-8545-A75F-4A80FDD99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4" name="AutoShape 5">
          <a:extLst>
            <a:ext uri="{FF2B5EF4-FFF2-40B4-BE49-F238E27FC236}">
              <a16:creationId xmlns:a16="http://schemas.microsoft.com/office/drawing/2014/main" id="{14ADF570-9748-944B-AF33-651692C8ED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5" name="AutoShape 5">
          <a:extLst>
            <a:ext uri="{FF2B5EF4-FFF2-40B4-BE49-F238E27FC236}">
              <a16:creationId xmlns:a16="http://schemas.microsoft.com/office/drawing/2014/main" id="{E69664F8-798B-0049-85BD-C0E5EDFCC2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6" name="AutoShape 5">
          <a:extLst>
            <a:ext uri="{FF2B5EF4-FFF2-40B4-BE49-F238E27FC236}">
              <a16:creationId xmlns:a16="http://schemas.microsoft.com/office/drawing/2014/main" id="{F399FADD-E48F-054C-ACB4-1C68DC4D97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7" name="AutoShape 5">
          <a:extLst>
            <a:ext uri="{FF2B5EF4-FFF2-40B4-BE49-F238E27FC236}">
              <a16:creationId xmlns:a16="http://schemas.microsoft.com/office/drawing/2014/main" id="{F512B2EA-D4D7-5949-9D9C-940D984A9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8" name="AutoShape 5">
          <a:extLst>
            <a:ext uri="{FF2B5EF4-FFF2-40B4-BE49-F238E27FC236}">
              <a16:creationId xmlns:a16="http://schemas.microsoft.com/office/drawing/2014/main" id="{0993650C-E3C5-8E44-BA24-C0DAA3D06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9" name="AutoShape 5">
          <a:extLst>
            <a:ext uri="{FF2B5EF4-FFF2-40B4-BE49-F238E27FC236}">
              <a16:creationId xmlns:a16="http://schemas.microsoft.com/office/drawing/2014/main" id="{ADEC7306-3270-BD4C-BD1F-FD18AE1391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0" name="AutoShape 5">
          <a:extLst>
            <a:ext uri="{FF2B5EF4-FFF2-40B4-BE49-F238E27FC236}">
              <a16:creationId xmlns:a16="http://schemas.microsoft.com/office/drawing/2014/main" id="{C55B8EC8-0F0E-2340-88D2-F291EFFCA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1" name="AutoShape 5">
          <a:extLst>
            <a:ext uri="{FF2B5EF4-FFF2-40B4-BE49-F238E27FC236}">
              <a16:creationId xmlns:a16="http://schemas.microsoft.com/office/drawing/2014/main" id="{55E00021-9860-C745-855A-8CCFC21464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2" name="AutoShape 5">
          <a:extLst>
            <a:ext uri="{FF2B5EF4-FFF2-40B4-BE49-F238E27FC236}">
              <a16:creationId xmlns:a16="http://schemas.microsoft.com/office/drawing/2014/main" id="{68D8FFED-FC80-C141-B47F-3FF1F0518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3" name="AutoShape 5">
          <a:extLst>
            <a:ext uri="{FF2B5EF4-FFF2-40B4-BE49-F238E27FC236}">
              <a16:creationId xmlns:a16="http://schemas.microsoft.com/office/drawing/2014/main" id="{D5868424-0DA6-AA41-95B6-4E4C91A0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4" name="AutoShape 5">
          <a:extLst>
            <a:ext uri="{FF2B5EF4-FFF2-40B4-BE49-F238E27FC236}">
              <a16:creationId xmlns:a16="http://schemas.microsoft.com/office/drawing/2014/main" id="{B91CDB99-7200-0543-9F75-65D1EA3859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5" name="AutoShape 5">
          <a:extLst>
            <a:ext uri="{FF2B5EF4-FFF2-40B4-BE49-F238E27FC236}">
              <a16:creationId xmlns:a16="http://schemas.microsoft.com/office/drawing/2014/main" id="{AD9B5A48-F833-924B-B057-0A8C93E425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6" name="AutoShape 5">
          <a:extLst>
            <a:ext uri="{FF2B5EF4-FFF2-40B4-BE49-F238E27FC236}">
              <a16:creationId xmlns:a16="http://schemas.microsoft.com/office/drawing/2014/main" id="{210E756B-6775-834F-89AE-DCBE053E3A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7" name="AutoShape 5">
          <a:extLst>
            <a:ext uri="{FF2B5EF4-FFF2-40B4-BE49-F238E27FC236}">
              <a16:creationId xmlns:a16="http://schemas.microsoft.com/office/drawing/2014/main" id="{9094B603-E9D8-CA46-A079-F8DD5C1F3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8" name="AutoShape 5">
          <a:extLst>
            <a:ext uri="{FF2B5EF4-FFF2-40B4-BE49-F238E27FC236}">
              <a16:creationId xmlns:a16="http://schemas.microsoft.com/office/drawing/2014/main" id="{A251E534-EB42-C84A-B51D-06FA6A5108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9" name="AutoShape 5">
          <a:extLst>
            <a:ext uri="{FF2B5EF4-FFF2-40B4-BE49-F238E27FC236}">
              <a16:creationId xmlns:a16="http://schemas.microsoft.com/office/drawing/2014/main" id="{0A052F30-BE20-0042-9DE1-E54A1865C6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60" name="AutoShape 5">
          <a:extLst>
            <a:ext uri="{FF2B5EF4-FFF2-40B4-BE49-F238E27FC236}">
              <a16:creationId xmlns:a16="http://schemas.microsoft.com/office/drawing/2014/main" id="{2C79BA82-F053-ED4E-9303-9A66CD2CB3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1" name="AutoShape 5">
          <a:extLst>
            <a:ext uri="{FF2B5EF4-FFF2-40B4-BE49-F238E27FC236}">
              <a16:creationId xmlns:a16="http://schemas.microsoft.com/office/drawing/2014/main" id="{DDFBFB13-85FA-0843-AF8B-6327FC4472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2" name="AutoShape 5">
          <a:extLst>
            <a:ext uri="{FF2B5EF4-FFF2-40B4-BE49-F238E27FC236}">
              <a16:creationId xmlns:a16="http://schemas.microsoft.com/office/drawing/2014/main" id="{D0BA066C-B39D-904D-AFB1-7BBFB4780A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3" name="AutoShape 5">
          <a:extLst>
            <a:ext uri="{FF2B5EF4-FFF2-40B4-BE49-F238E27FC236}">
              <a16:creationId xmlns:a16="http://schemas.microsoft.com/office/drawing/2014/main" id="{8AC35158-9E65-B545-8912-AF682B94D7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4" name="AutoShape 5">
          <a:extLst>
            <a:ext uri="{FF2B5EF4-FFF2-40B4-BE49-F238E27FC236}">
              <a16:creationId xmlns:a16="http://schemas.microsoft.com/office/drawing/2014/main" id="{79F2820B-4937-244A-938B-6E171BA97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5" name="AutoShape 5">
          <a:extLst>
            <a:ext uri="{FF2B5EF4-FFF2-40B4-BE49-F238E27FC236}">
              <a16:creationId xmlns:a16="http://schemas.microsoft.com/office/drawing/2014/main" id="{3D9D96BA-9E87-1D4B-8B90-BA73365C38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6" name="AutoShape 5">
          <a:extLst>
            <a:ext uri="{FF2B5EF4-FFF2-40B4-BE49-F238E27FC236}">
              <a16:creationId xmlns:a16="http://schemas.microsoft.com/office/drawing/2014/main" id="{C58E1723-BA0D-5340-8E59-5B366D7A8A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7" name="AutoShape 5">
          <a:extLst>
            <a:ext uri="{FF2B5EF4-FFF2-40B4-BE49-F238E27FC236}">
              <a16:creationId xmlns:a16="http://schemas.microsoft.com/office/drawing/2014/main" id="{B87D116D-67D4-F14D-BCC9-EB50AEEB6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8" name="AutoShape 5">
          <a:extLst>
            <a:ext uri="{FF2B5EF4-FFF2-40B4-BE49-F238E27FC236}">
              <a16:creationId xmlns:a16="http://schemas.microsoft.com/office/drawing/2014/main" id="{4665E3D5-DD2C-5546-B691-6FB378B064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9" name="AutoShape 5">
          <a:extLst>
            <a:ext uri="{FF2B5EF4-FFF2-40B4-BE49-F238E27FC236}">
              <a16:creationId xmlns:a16="http://schemas.microsoft.com/office/drawing/2014/main" id="{4E2E4BD1-30A5-8942-9040-8A8A29D74B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0" name="AutoShape 5">
          <a:extLst>
            <a:ext uri="{FF2B5EF4-FFF2-40B4-BE49-F238E27FC236}">
              <a16:creationId xmlns:a16="http://schemas.microsoft.com/office/drawing/2014/main" id="{BDE23C83-2E4F-384B-A2DB-D1925820A7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1" name="AutoShape 5">
          <a:extLst>
            <a:ext uri="{FF2B5EF4-FFF2-40B4-BE49-F238E27FC236}">
              <a16:creationId xmlns:a16="http://schemas.microsoft.com/office/drawing/2014/main" id="{182E5F75-04C9-544C-9150-9927CA3D13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2" name="AutoShape 5">
          <a:extLst>
            <a:ext uri="{FF2B5EF4-FFF2-40B4-BE49-F238E27FC236}">
              <a16:creationId xmlns:a16="http://schemas.microsoft.com/office/drawing/2014/main" id="{5AC217C1-1E5D-7B4B-8882-BB003A72F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3" name="AutoShape 5">
          <a:extLst>
            <a:ext uri="{FF2B5EF4-FFF2-40B4-BE49-F238E27FC236}">
              <a16:creationId xmlns:a16="http://schemas.microsoft.com/office/drawing/2014/main" id="{C9CA42FE-9E5F-0046-A604-C344AE48E1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4" name="AutoShape 5">
          <a:extLst>
            <a:ext uri="{FF2B5EF4-FFF2-40B4-BE49-F238E27FC236}">
              <a16:creationId xmlns:a16="http://schemas.microsoft.com/office/drawing/2014/main" id="{F25B746F-2A0E-A045-A9E9-F7194B043A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5" name="AutoShape 5">
          <a:extLst>
            <a:ext uri="{FF2B5EF4-FFF2-40B4-BE49-F238E27FC236}">
              <a16:creationId xmlns:a16="http://schemas.microsoft.com/office/drawing/2014/main" id="{16C4A44E-863B-5841-99B5-E794ECAE33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6" name="AutoShape 5">
          <a:extLst>
            <a:ext uri="{FF2B5EF4-FFF2-40B4-BE49-F238E27FC236}">
              <a16:creationId xmlns:a16="http://schemas.microsoft.com/office/drawing/2014/main" id="{09C3FCE5-F1D3-DD41-A163-120CE9B54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7" name="AutoShape 5">
          <a:extLst>
            <a:ext uri="{FF2B5EF4-FFF2-40B4-BE49-F238E27FC236}">
              <a16:creationId xmlns:a16="http://schemas.microsoft.com/office/drawing/2014/main" id="{B5C9E1D8-899E-4E49-8728-145C2EC2BE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8" name="AutoShape 5">
          <a:extLst>
            <a:ext uri="{FF2B5EF4-FFF2-40B4-BE49-F238E27FC236}">
              <a16:creationId xmlns:a16="http://schemas.microsoft.com/office/drawing/2014/main" id="{22875BC8-B028-144A-9439-72EB7802DF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9" name="AutoShape 5">
          <a:extLst>
            <a:ext uri="{FF2B5EF4-FFF2-40B4-BE49-F238E27FC236}">
              <a16:creationId xmlns:a16="http://schemas.microsoft.com/office/drawing/2014/main" id="{AF004BC3-8038-F743-8A25-0FA0B3852F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0" name="AutoShape 5">
          <a:extLst>
            <a:ext uri="{FF2B5EF4-FFF2-40B4-BE49-F238E27FC236}">
              <a16:creationId xmlns:a16="http://schemas.microsoft.com/office/drawing/2014/main" id="{70007130-F26E-F94F-9878-F48D6CBF7B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1" name="AutoShape 5">
          <a:extLst>
            <a:ext uri="{FF2B5EF4-FFF2-40B4-BE49-F238E27FC236}">
              <a16:creationId xmlns:a16="http://schemas.microsoft.com/office/drawing/2014/main" id="{99D04ECC-5C3D-2D4D-A27F-16B3BF04F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2" name="AutoShape 5">
          <a:extLst>
            <a:ext uri="{FF2B5EF4-FFF2-40B4-BE49-F238E27FC236}">
              <a16:creationId xmlns:a16="http://schemas.microsoft.com/office/drawing/2014/main" id="{2210A6B7-E880-7443-B5A3-8EA51F0068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3" name="AutoShape 5">
          <a:extLst>
            <a:ext uri="{FF2B5EF4-FFF2-40B4-BE49-F238E27FC236}">
              <a16:creationId xmlns:a16="http://schemas.microsoft.com/office/drawing/2014/main" id="{F1943A81-D8E6-FC49-A199-42090F619E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4" name="AutoShape 5">
          <a:extLst>
            <a:ext uri="{FF2B5EF4-FFF2-40B4-BE49-F238E27FC236}">
              <a16:creationId xmlns:a16="http://schemas.microsoft.com/office/drawing/2014/main" id="{28C1C3A6-717D-8A49-8EF5-37CA2F9422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5" name="AutoShape 5">
          <a:extLst>
            <a:ext uri="{FF2B5EF4-FFF2-40B4-BE49-F238E27FC236}">
              <a16:creationId xmlns:a16="http://schemas.microsoft.com/office/drawing/2014/main" id="{2BE714E4-50FF-E64F-9583-D5C185F919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6" name="AutoShape 5">
          <a:extLst>
            <a:ext uri="{FF2B5EF4-FFF2-40B4-BE49-F238E27FC236}">
              <a16:creationId xmlns:a16="http://schemas.microsoft.com/office/drawing/2014/main" id="{6382E062-384F-6B4F-8516-03F178AB65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7" name="AutoShape 5">
          <a:extLst>
            <a:ext uri="{FF2B5EF4-FFF2-40B4-BE49-F238E27FC236}">
              <a16:creationId xmlns:a16="http://schemas.microsoft.com/office/drawing/2014/main" id="{5239C746-F3FA-134B-9C24-0698DE460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8" name="AutoShape 5">
          <a:extLst>
            <a:ext uri="{FF2B5EF4-FFF2-40B4-BE49-F238E27FC236}">
              <a16:creationId xmlns:a16="http://schemas.microsoft.com/office/drawing/2014/main" id="{52B51DCA-FB4E-234C-91E1-C58F9096FB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9" name="AutoShape 5">
          <a:extLst>
            <a:ext uri="{FF2B5EF4-FFF2-40B4-BE49-F238E27FC236}">
              <a16:creationId xmlns:a16="http://schemas.microsoft.com/office/drawing/2014/main" id="{3FCB9BB7-1E05-5F45-BFFE-F5C3EA80F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90" name="AutoShape 5">
          <a:extLst>
            <a:ext uri="{FF2B5EF4-FFF2-40B4-BE49-F238E27FC236}">
              <a16:creationId xmlns:a16="http://schemas.microsoft.com/office/drawing/2014/main" id="{61874B07-4BBD-EC41-95A4-8A3BB5EDB7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1" name="AutoShape 5">
          <a:extLst>
            <a:ext uri="{FF2B5EF4-FFF2-40B4-BE49-F238E27FC236}">
              <a16:creationId xmlns:a16="http://schemas.microsoft.com/office/drawing/2014/main" id="{F0831336-AA54-EF4C-8E15-48392DCFE5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2" name="AutoShape 5">
          <a:extLst>
            <a:ext uri="{FF2B5EF4-FFF2-40B4-BE49-F238E27FC236}">
              <a16:creationId xmlns:a16="http://schemas.microsoft.com/office/drawing/2014/main" id="{836D8DCB-327A-1E4F-A4DD-69F091D50D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3" name="AutoShape 5">
          <a:extLst>
            <a:ext uri="{FF2B5EF4-FFF2-40B4-BE49-F238E27FC236}">
              <a16:creationId xmlns:a16="http://schemas.microsoft.com/office/drawing/2014/main" id="{092D403F-D83A-6344-B909-962141BFFA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4" name="AutoShape 5">
          <a:extLst>
            <a:ext uri="{FF2B5EF4-FFF2-40B4-BE49-F238E27FC236}">
              <a16:creationId xmlns:a16="http://schemas.microsoft.com/office/drawing/2014/main" id="{12D2BAED-4046-BF44-BD73-E82CAB910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5" name="AutoShape 5">
          <a:extLst>
            <a:ext uri="{FF2B5EF4-FFF2-40B4-BE49-F238E27FC236}">
              <a16:creationId xmlns:a16="http://schemas.microsoft.com/office/drawing/2014/main" id="{A5C6A026-75F8-3044-A424-7DB1237AD3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6" name="AutoShape 5">
          <a:extLst>
            <a:ext uri="{FF2B5EF4-FFF2-40B4-BE49-F238E27FC236}">
              <a16:creationId xmlns:a16="http://schemas.microsoft.com/office/drawing/2014/main" id="{04C0988C-F082-6D4F-A7AC-D5B1BED00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7" name="AutoShape 5">
          <a:extLst>
            <a:ext uri="{FF2B5EF4-FFF2-40B4-BE49-F238E27FC236}">
              <a16:creationId xmlns:a16="http://schemas.microsoft.com/office/drawing/2014/main" id="{5CE52BD6-E1E6-0C4D-A83F-F1AB4297B6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8" name="AutoShape 5">
          <a:extLst>
            <a:ext uri="{FF2B5EF4-FFF2-40B4-BE49-F238E27FC236}">
              <a16:creationId xmlns:a16="http://schemas.microsoft.com/office/drawing/2014/main" id="{0FCB06CA-B2B5-8C41-8412-6D050E6453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9" name="AutoShape 5">
          <a:extLst>
            <a:ext uri="{FF2B5EF4-FFF2-40B4-BE49-F238E27FC236}">
              <a16:creationId xmlns:a16="http://schemas.microsoft.com/office/drawing/2014/main" id="{AE33F3DD-9537-754F-A370-B8BC04DC2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0" name="AutoShape 5">
          <a:extLst>
            <a:ext uri="{FF2B5EF4-FFF2-40B4-BE49-F238E27FC236}">
              <a16:creationId xmlns:a16="http://schemas.microsoft.com/office/drawing/2014/main" id="{BCB396AB-2225-8242-B380-E47CF3F704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1" name="AutoShape 5">
          <a:extLst>
            <a:ext uri="{FF2B5EF4-FFF2-40B4-BE49-F238E27FC236}">
              <a16:creationId xmlns:a16="http://schemas.microsoft.com/office/drawing/2014/main" id="{52EC70A6-F6B7-764E-9B21-AD15CB565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2" name="AutoShape 5">
          <a:extLst>
            <a:ext uri="{FF2B5EF4-FFF2-40B4-BE49-F238E27FC236}">
              <a16:creationId xmlns:a16="http://schemas.microsoft.com/office/drawing/2014/main" id="{96A39D36-4794-7341-B432-21969BF25F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3" name="AutoShape 5">
          <a:extLst>
            <a:ext uri="{FF2B5EF4-FFF2-40B4-BE49-F238E27FC236}">
              <a16:creationId xmlns:a16="http://schemas.microsoft.com/office/drawing/2014/main" id="{ACFD45CD-645C-8341-84B3-8E5061F0C4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4" name="AutoShape 5">
          <a:extLst>
            <a:ext uri="{FF2B5EF4-FFF2-40B4-BE49-F238E27FC236}">
              <a16:creationId xmlns:a16="http://schemas.microsoft.com/office/drawing/2014/main" id="{0DAA764A-DB8E-B746-ABB9-2F3D76D151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5" name="AutoShape 5">
          <a:extLst>
            <a:ext uri="{FF2B5EF4-FFF2-40B4-BE49-F238E27FC236}">
              <a16:creationId xmlns:a16="http://schemas.microsoft.com/office/drawing/2014/main" id="{02FA1598-35AE-F243-849D-1BEF58DE3D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6" name="AutoShape 5">
          <a:extLst>
            <a:ext uri="{FF2B5EF4-FFF2-40B4-BE49-F238E27FC236}">
              <a16:creationId xmlns:a16="http://schemas.microsoft.com/office/drawing/2014/main" id="{D87772AB-8480-4D41-81DE-BCB16621FF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7" name="AutoShape 5">
          <a:extLst>
            <a:ext uri="{FF2B5EF4-FFF2-40B4-BE49-F238E27FC236}">
              <a16:creationId xmlns:a16="http://schemas.microsoft.com/office/drawing/2014/main" id="{49C375E9-0FB5-D543-9A48-86AE4E0D1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8" name="AutoShape 5">
          <a:extLst>
            <a:ext uri="{FF2B5EF4-FFF2-40B4-BE49-F238E27FC236}">
              <a16:creationId xmlns:a16="http://schemas.microsoft.com/office/drawing/2014/main" id="{A66DC783-4310-454A-A686-47A3872D75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9" name="AutoShape 5">
          <a:extLst>
            <a:ext uri="{FF2B5EF4-FFF2-40B4-BE49-F238E27FC236}">
              <a16:creationId xmlns:a16="http://schemas.microsoft.com/office/drawing/2014/main" id="{7A089332-D7D0-0447-9D68-D8DCC6701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0" name="AutoShape 5">
          <a:extLst>
            <a:ext uri="{FF2B5EF4-FFF2-40B4-BE49-F238E27FC236}">
              <a16:creationId xmlns:a16="http://schemas.microsoft.com/office/drawing/2014/main" id="{9F01ACCE-072A-6849-BA65-DE728ACF96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1" name="AutoShape 5">
          <a:extLst>
            <a:ext uri="{FF2B5EF4-FFF2-40B4-BE49-F238E27FC236}">
              <a16:creationId xmlns:a16="http://schemas.microsoft.com/office/drawing/2014/main" id="{13305D80-6E0C-9D49-AA1D-381147B91A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2" name="AutoShape 5">
          <a:extLst>
            <a:ext uri="{FF2B5EF4-FFF2-40B4-BE49-F238E27FC236}">
              <a16:creationId xmlns:a16="http://schemas.microsoft.com/office/drawing/2014/main" id="{EF40AC68-BFA2-C142-8B4F-BD89C0334E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3" name="AutoShape 5">
          <a:extLst>
            <a:ext uri="{FF2B5EF4-FFF2-40B4-BE49-F238E27FC236}">
              <a16:creationId xmlns:a16="http://schemas.microsoft.com/office/drawing/2014/main" id="{4740C049-9F37-424A-97E6-84DE01FC3E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4" name="AutoShape 5">
          <a:extLst>
            <a:ext uri="{FF2B5EF4-FFF2-40B4-BE49-F238E27FC236}">
              <a16:creationId xmlns:a16="http://schemas.microsoft.com/office/drawing/2014/main" id="{E25C9664-1813-7C49-A8F5-F2CE0BA49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5" name="AutoShape 5">
          <a:extLst>
            <a:ext uri="{FF2B5EF4-FFF2-40B4-BE49-F238E27FC236}">
              <a16:creationId xmlns:a16="http://schemas.microsoft.com/office/drawing/2014/main" id="{14A36752-F7F1-864E-A720-D79AB1780E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6" name="AutoShape 5">
          <a:extLst>
            <a:ext uri="{FF2B5EF4-FFF2-40B4-BE49-F238E27FC236}">
              <a16:creationId xmlns:a16="http://schemas.microsoft.com/office/drawing/2014/main" id="{ED7F4255-668C-A24D-A849-8F64F5BFA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7" name="AutoShape 5">
          <a:extLst>
            <a:ext uri="{FF2B5EF4-FFF2-40B4-BE49-F238E27FC236}">
              <a16:creationId xmlns:a16="http://schemas.microsoft.com/office/drawing/2014/main" id="{8699BFDF-D972-3743-948A-0D3B6760E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8" name="AutoShape 5">
          <a:extLst>
            <a:ext uri="{FF2B5EF4-FFF2-40B4-BE49-F238E27FC236}">
              <a16:creationId xmlns:a16="http://schemas.microsoft.com/office/drawing/2014/main" id="{FFF4FD78-644B-F248-B7F5-3A196976A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9" name="AutoShape 5">
          <a:extLst>
            <a:ext uri="{FF2B5EF4-FFF2-40B4-BE49-F238E27FC236}">
              <a16:creationId xmlns:a16="http://schemas.microsoft.com/office/drawing/2014/main" id="{3AA031E6-A3A1-094B-9841-E7831DC47B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20" name="AutoShape 5">
          <a:extLst>
            <a:ext uri="{FF2B5EF4-FFF2-40B4-BE49-F238E27FC236}">
              <a16:creationId xmlns:a16="http://schemas.microsoft.com/office/drawing/2014/main" id="{B1BC2F4E-1667-DB48-B948-776860307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1" name="AutoShape 5">
          <a:extLst>
            <a:ext uri="{FF2B5EF4-FFF2-40B4-BE49-F238E27FC236}">
              <a16:creationId xmlns:a16="http://schemas.microsoft.com/office/drawing/2014/main" id="{47729799-7DC6-2844-BFE3-0BF35FD267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2" name="AutoShape 5">
          <a:extLst>
            <a:ext uri="{FF2B5EF4-FFF2-40B4-BE49-F238E27FC236}">
              <a16:creationId xmlns:a16="http://schemas.microsoft.com/office/drawing/2014/main" id="{2B526822-8BF4-6845-856F-6FD68E09EB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3" name="AutoShape 5">
          <a:extLst>
            <a:ext uri="{FF2B5EF4-FFF2-40B4-BE49-F238E27FC236}">
              <a16:creationId xmlns:a16="http://schemas.microsoft.com/office/drawing/2014/main" id="{F84AFCBA-DB0E-2042-8970-C2E511CDFC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4" name="AutoShape 5">
          <a:extLst>
            <a:ext uri="{FF2B5EF4-FFF2-40B4-BE49-F238E27FC236}">
              <a16:creationId xmlns:a16="http://schemas.microsoft.com/office/drawing/2014/main" id="{7C2533FC-8DA1-494A-9FFF-BC406BA4B3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5" name="AutoShape 5">
          <a:extLst>
            <a:ext uri="{FF2B5EF4-FFF2-40B4-BE49-F238E27FC236}">
              <a16:creationId xmlns:a16="http://schemas.microsoft.com/office/drawing/2014/main" id="{4134BF3A-B27F-7A4A-91F7-ED3CA7F02C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6" name="AutoShape 5">
          <a:extLst>
            <a:ext uri="{FF2B5EF4-FFF2-40B4-BE49-F238E27FC236}">
              <a16:creationId xmlns:a16="http://schemas.microsoft.com/office/drawing/2014/main" id="{0676200E-C39B-3A42-9FE4-24F08F445D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7" name="AutoShape 5">
          <a:extLst>
            <a:ext uri="{FF2B5EF4-FFF2-40B4-BE49-F238E27FC236}">
              <a16:creationId xmlns:a16="http://schemas.microsoft.com/office/drawing/2014/main" id="{75276BA1-ABA9-CB4B-9106-ABCC314128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8" name="AutoShape 5">
          <a:extLst>
            <a:ext uri="{FF2B5EF4-FFF2-40B4-BE49-F238E27FC236}">
              <a16:creationId xmlns:a16="http://schemas.microsoft.com/office/drawing/2014/main" id="{21CB72DF-F477-FB49-AE1F-4CEAA6FA03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9" name="AutoShape 5">
          <a:extLst>
            <a:ext uri="{FF2B5EF4-FFF2-40B4-BE49-F238E27FC236}">
              <a16:creationId xmlns:a16="http://schemas.microsoft.com/office/drawing/2014/main" id="{2E3C987C-EA58-B145-A6BD-CCECB134B2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0" name="AutoShape 5">
          <a:extLst>
            <a:ext uri="{FF2B5EF4-FFF2-40B4-BE49-F238E27FC236}">
              <a16:creationId xmlns:a16="http://schemas.microsoft.com/office/drawing/2014/main" id="{5F4CBE9F-E9FC-3840-A2F5-407EED8985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1" name="AutoShape 5">
          <a:extLst>
            <a:ext uri="{FF2B5EF4-FFF2-40B4-BE49-F238E27FC236}">
              <a16:creationId xmlns:a16="http://schemas.microsoft.com/office/drawing/2014/main" id="{735DC2C0-2AC3-7948-9DBF-17B6AEDC9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2" name="AutoShape 5">
          <a:extLst>
            <a:ext uri="{FF2B5EF4-FFF2-40B4-BE49-F238E27FC236}">
              <a16:creationId xmlns:a16="http://schemas.microsoft.com/office/drawing/2014/main" id="{F03E9A0D-6BCE-EA48-AB01-4C7221BD1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3" name="AutoShape 5">
          <a:extLst>
            <a:ext uri="{FF2B5EF4-FFF2-40B4-BE49-F238E27FC236}">
              <a16:creationId xmlns:a16="http://schemas.microsoft.com/office/drawing/2014/main" id="{5CAD2960-6F1D-E845-BEC6-837A2EB432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4" name="AutoShape 5">
          <a:extLst>
            <a:ext uri="{FF2B5EF4-FFF2-40B4-BE49-F238E27FC236}">
              <a16:creationId xmlns:a16="http://schemas.microsoft.com/office/drawing/2014/main" id="{8CEE893F-69D4-FF4D-9306-D5597A0C2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5" name="AutoShape 5">
          <a:extLst>
            <a:ext uri="{FF2B5EF4-FFF2-40B4-BE49-F238E27FC236}">
              <a16:creationId xmlns:a16="http://schemas.microsoft.com/office/drawing/2014/main" id="{9623A242-3CE9-F04C-87CF-5E6AC0FB33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6" name="AutoShape 5">
          <a:extLst>
            <a:ext uri="{FF2B5EF4-FFF2-40B4-BE49-F238E27FC236}">
              <a16:creationId xmlns:a16="http://schemas.microsoft.com/office/drawing/2014/main" id="{8A5092FF-7ACD-9443-8422-0AE3F3578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7" name="AutoShape 5">
          <a:extLst>
            <a:ext uri="{FF2B5EF4-FFF2-40B4-BE49-F238E27FC236}">
              <a16:creationId xmlns:a16="http://schemas.microsoft.com/office/drawing/2014/main" id="{8018C5AA-017E-8F44-BB6D-58F05F3CBE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8" name="AutoShape 5">
          <a:extLst>
            <a:ext uri="{FF2B5EF4-FFF2-40B4-BE49-F238E27FC236}">
              <a16:creationId xmlns:a16="http://schemas.microsoft.com/office/drawing/2014/main" id="{964ECBEE-825F-004F-B526-535A4F852C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9" name="AutoShape 5">
          <a:extLst>
            <a:ext uri="{FF2B5EF4-FFF2-40B4-BE49-F238E27FC236}">
              <a16:creationId xmlns:a16="http://schemas.microsoft.com/office/drawing/2014/main" id="{A5857682-D0EF-724C-B199-77100A9561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0" name="AutoShape 5">
          <a:extLst>
            <a:ext uri="{FF2B5EF4-FFF2-40B4-BE49-F238E27FC236}">
              <a16:creationId xmlns:a16="http://schemas.microsoft.com/office/drawing/2014/main" id="{4906F326-928F-F945-AE2D-EF6A1BFC46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1" name="AutoShape 5">
          <a:extLst>
            <a:ext uri="{FF2B5EF4-FFF2-40B4-BE49-F238E27FC236}">
              <a16:creationId xmlns:a16="http://schemas.microsoft.com/office/drawing/2014/main" id="{56E8A961-1819-934C-845E-2ADB4B7FFA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2" name="AutoShape 5">
          <a:extLst>
            <a:ext uri="{FF2B5EF4-FFF2-40B4-BE49-F238E27FC236}">
              <a16:creationId xmlns:a16="http://schemas.microsoft.com/office/drawing/2014/main" id="{217D4509-0CC3-B34E-8659-8EEE8D60B3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3" name="AutoShape 5">
          <a:extLst>
            <a:ext uri="{FF2B5EF4-FFF2-40B4-BE49-F238E27FC236}">
              <a16:creationId xmlns:a16="http://schemas.microsoft.com/office/drawing/2014/main" id="{EBD74C17-B57A-0741-BBED-FFA67CD9CE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4" name="AutoShape 5">
          <a:extLst>
            <a:ext uri="{FF2B5EF4-FFF2-40B4-BE49-F238E27FC236}">
              <a16:creationId xmlns:a16="http://schemas.microsoft.com/office/drawing/2014/main" id="{4915563A-F5FD-B548-B6A4-AC71C2DF3A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5" name="AutoShape 5">
          <a:extLst>
            <a:ext uri="{FF2B5EF4-FFF2-40B4-BE49-F238E27FC236}">
              <a16:creationId xmlns:a16="http://schemas.microsoft.com/office/drawing/2014/main" id="{BDE1B33C-0477-E94F-80A1-E36AEE9BF0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6" name="AutoShape 5">
          <a:extLst>
            <a:ext uri="{FF2B5EF4-FFF2-40B4-BE49-F238E27FC236}">
              <a16:creationId xmlns:a16="http://schemas.microsoft.com/office/drawing/2014/main" id="{2F6DFE59-7E5A-6949-8C67-81B9BAB967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7" name="AutoShape 5">
          <a:extLst>
            <a:ext uri="{FF2B5EF4-FFF2-40B4-BE49-F238E27FC236}">
              <a16:creationId xmlns:a16="http://schemas.microsoft.com/office/drawing/2014/main" id="{4C338461-5B53-1C4B-9A95-993C2F281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8" name="AutoShape 5">
          <a:extLst>
            <a:ext uri="{FF2B5EF4-FFF2-40B4-BE49-F238E27FC236}">
              <a16:creationId xmlns:a16="http://schemas.microsoft.com/office/drawing/2014/main" id="{D4C9FC08-EF14-864F-A65E-2A2E441229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9" name="AutoShape 5">
          <a:extLst>
            <a:ext uri="{FF2B5EF4-FFF2-40B4-BE49-F238E27FC236}">
              <a16:creationId xmlns:a16="http://schemas.microsoft.com/office/drawing/2014/main" id="{7CC3D351-7205-D849-9820-F8FA94ADE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50" name="AutoShape 5">
          <a:extLst>
            <a:ext uri="{FF2B5EF4-FFF2-40B4-BE49-F238E27FC236}">
              <a16:creationId xmlns:a16="http://schemas.microsoft.com/office/drawing/2014/main" id="{BD658C80-8826-B748-B653-13A612DC79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1" name="AutoShape 5">
          <a:extLst>
            <a:ext uri="{FF2B5EF4-FFF2-40B4-BE49-F238E27FC236}">
              <a16:creationId xmlns:a16="http://schemas.microsoft.com/office/drawing/2014/main" id="{EA0FF70E-C8B9-044D-95C5-FBA7D97D8E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2" name="AutoShape 5">
          <a:extLst>
            <a:ext uri="{FF2B5EF4-FFF2-40B4-BE49-F238E27FC236}">
              <a16:creationId xmlns:a16="http://schemas.microsoft.com/office/drawing/2014/main" id="{5FDAA68C-7541-F143-9473-FC53576843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3" name="AutoShape 5">
          <a:extLst>
            <a:ext uri="{FF2B5EF4-FFF2-40B4-BE49-F238E27FC236}">
              <a16:creationId xmlns:a16="http://schemas.microsoft.com/office/drawing/2014/main" id="{2A170A17-5607-AF4A-886D-2CBCC26C0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4" name="AutoShape 5">
          <a:extLst>
            <a:ext uri="{FF2B5EF4-FFF2-40B4-BE49-F238E27FC236}">
              <a16:creationId xmlns:a16="http://schemas.microsoft.com/office/drawing/2014/main" id="{E22801C4-93B2-C04F-AD27-5CEFA6D0ED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5" name="AutoShape 5">
          <a:extLst>
            <a:ext uri="{FF2B5EF4-FFF2-40B4-BE49-F238E27FC236}">
              <a16:creationId xmlns:a16="http://schemas.microsoft.com/office/drawing/2014/main" id="{BB3266A5-D53D-D54B-992C-E5E3B4F333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6" name="AutoShape 5">
          <a:extLst>
            <a:ext uri="{FF2B5EF4-FFF2-40B4-BE49-F238E27FC236}">
              <a16:creationId xmlns:a16="http://schemas.microsoft.com/office/drawing/2014/main" id="{2E6796B6-DF2E-CB4D-ADB5-84350FCB6E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7" name="AutoShape 5">
          <a:extLst>
            <a:ext uri="{FF2B5EF4-FFF2-40B4-BE49-F238E27FC236}">
              <a16:creationId xmlns:a16="http://schemas.microsoft.com/office/drawing/2014/main" id="{F0FE4D3C-2EB2-304B-9326-5D708CB073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8" name="AutoShape 5">
          <a:extLst>
            <a:ext uri="{FF2B5EF4-FFF2-40B4-BE49-F238E27FC236}">
              <a16:creationId xmlns:a16="http://schemas.microsoft.com/office/drawing/2014/main" id="{ECF6265F-0D1B-5B4D-8F5F-26B813E0EE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9" name="AutoShape 5">
          <a:extLst>
            <a:ext uri="{FF2B5EF4-FFF2-40B4-BE49-F238E27FC236}">
              <a16:creationId xmlns:a16="http://schemas.microsoft.com/office/drawing/2014/main" id="{8966E8A3-8646-B942-A689-D739A7A42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0" name="AutoShape 5">
          <a:extLst>
            <a:ext uri="{FF2B5EF4-FFF2-40B4-BE49-F238E27FC236}">
              <a16:creationId xmlns:a16="http://schemas.microsoft.com/office/drawing/2014/main" id="{3BD1A193-B506-454A-A994-8DAF3C6A31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1" name="AutoShape 5">
          <a:extLst>
            <a:ext uri="{FF2B5EF4-FFF2-40B4-BE49-F238E27FC236}">
              <a16:creationId xmlns:a16="http://schemas.microsoft.com/office/drawing/2014/main" id="{0CAEC0CE-3B97-E549-AEA0-4511BF0B9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2" name="AutoShape 5">
          <a:extLst>
            <a:ext uri="{FF2B5EF4-FFF2-40B4-BE49-F238E27FC236}">
              <a16:creationId xmlns:a16="http://schemas.microsoft.com/office/drawing/2014/main" id="{18052700-4ACF-E143-883D-2BC6188EFC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3" name="AutoShape 5">
          <a:extLst>
            <a:ext uri="{FF2B5EF4-FFF2-40B4-BE49-F238E27FC236}">
              <a16:creationId xmlns:a16="http://schemas.microsoft.com/office/drawing/2014/main" id="{C7A53783-947E-9649-9E83-CC9571E018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4" name="AutoShape 5">
          <a:extLst>
            <a:ext uri="{FF2B5EF4-FFF2-40B4-BE49-F238E27FC236}">
              <a16:creationId xmlns:a16="http://schemas.microsoft.com/office/drawing/2014/main" id="{8B7B06CD-1739-5340-8FF5-9BD1C5F96D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5" name="AutoShape 5">
          <a:extLst>
            <a:ext uri="{FF2B5EF4-FFF2-40B4-BE49-F238E27FC236}">
              <a16:creationId xmlns:a16="http://schemas.microsoft.com/office/drawing/2014/main" id="{533BAC29-0EA5-E644-87E4-D3EAD13BBA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6" name="AutoShape 5">
          <a:extLst>
            <a:ext uri="{FF2B5EF4-FFF2-40B4-BE49-F238E27FC236}">
              <a16:creationId xmlns:a16="http://schemas.microsoft.com/office/drawing/2014/main" id="{43717585-8C4E-494F-B722-9FDF97CD55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7" name="AutoShape 5">
          <a:extLst>
            <a:ext uri="{FF2B5EF4-FFF2-40B4-BE49-F238E27FC236}">
              <a16:creationId xmlns:a16="http://schemas.microsoft.com/office/drawing/2014/main" id="{C9B7889D-0B2F-4F40-99F2-E0E0A5CD9A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8" name="AutoShape 5">
          <a:extLst>
            <a:ext uri="{FF2B5EF4-FFF2-40B4-BE49-F238E27FC236}">
              <a16:creationId xmlns:a16="http://schemas.microsoft.com/office/drawing/2014/main" id="{4A628C4F-6E46-8146-9632-8E200F96E6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9" name="AutoShape 5">
          <a:extLst>
            <a:ext uri="{FF2B5EF4-FFF2-40B4-BE49-F238E27FC236}">
              <a16:creationId xmlns:a16="http://schemas.microsoft.com/office/drawing/2014/main" id="{F1889F54-9770-9549-8340-943AEF8D0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0" name="AutoShape 5">
          <a:extLst>
            <a:ext uri="{FF2B5EF4-FFF2-40B4-BE49-F238E27FC236}">
              <a16:creationId xmlns:a16="http://schemas.microsoft.com/office/drawing/2014/main" id="{AC7064BF-B4B6-614F-9906-086DABAD8A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1" name="AutoShape 5">
          <a:extLst>
            <a:ext uri="{FF2B5EF4-FFF2-40B4-BE49-F238E27FC236}">
              <a16:creationId xmlns:a16="http://schemas.microsoft.com/office/drawing/2014/main" id="{B7D78653-AC99-3B40-A0FC-E82154DDD5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2" name="AutoShape 5">
          <a:extLst>
            <a:ext uri="{FF2B5EF4-FFF2-40B4-BE49-F238E27FC236}">
              <a16:creationId xmlns:a16="http://schemas.microsoft.com/office/drawing/2014/main" id="{263A65F2-BC09-4F4D-9DFA-2D6A26FE9F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3" name="AutoShape 5">
          <a:extLst>
            <a:ext uri="{FF2B5EF4-FFF2-40B4-BE49-F238E27FC236}">
              <a16:creationId xmlns:a16="http://schemas.microsoft.com/office/drawing/2014/main" id="{61560E31-8E7F-624C-BC80-C78F062E1A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4" name="AutoShape 5">
          <a:extLst>
            <a:ext uri="{FF2B5EF4-FFF2-40B4-BE49-F238E27FC236}">
              <a16:creationId xmlns:a16="http://schemas.microsoft.com/office/drawing/2014/main" id="{DFCE3C13-C6FE-BC49-A037-88BC23522E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5" name="AutoShape 5">
          <a:extLst>
            <a:ext uri="{FF2B5EF4-FFF2-40B4-BE49-F238E27FC236}">
              <a16:creationId xmlns:a16="http://schemas.microsoft.com/office/drawing/2014/main" id="{937656B0-738A-E44E-B424-0C7910C0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6" name="AutoShape 5">
          <a:extLst>
            <a:ext uri="{FF2B5EF4-FFF2-40B4-BE49-F238E27FC236}">
              <a16:creationId xmlns:a16="http://schemas.microsoft.com/office/drawing/2014/main" id="{EE378F3B-E005-8A4C-94F4-FF3CFE06BA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7" name="AutoShape 5">
          <a:extLst>
            <a:ext uri="{FF2B5EF4-FFF2-40B4-BE49-F238E27FC236}">
              <a16:creationId xmlns:a16="http://schemas.microsoft.com/office/drawing/2014/main" id="{5904622E-B0BE-F648-8929-F4A545F927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8" name="AutoShape 5">
          <a:extLst>
            <a:ext uri="{FF2B5EF4-FFF2-40B4-BE49-F238E27FC236}">
              <a16:creationId xmlns:a16="http://schemas.microsoft.com/office/drawing/2014/main" id="{4ABAB369-F501-7C4E-ADFE-0D07727EDC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9" name="AutoShape 5">
          <a:extLst>
            <a:ext uri="{FF2B5EF4-FFF2-40B4-BE49-F238E27FC236}">
              <a16:creationId xmlns:a16="http://schemas.microsoft.com/office/drawing/2014/main" id="{307C23A1-DE1B-DB4C-AC3E-438DB2CAFF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80" name="AutoShape 5">
          <a:extLst>
            <a:ext uri="{FF2B5EF4-FFF2-40B4-BE49-F238E27FC236}">
              <a16:creationId xmlns:a16="http://schemas.microsoft.com/office/drawing/2014/main" id="{7C85A9EE-2A14-B24F-AF4B-54430E58F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1" name="AutoShape 5">
          <a:extLst>
            <a:ext uri="{FF2B5EF4-FFF2-40B4-BE49-F238E27FC236}">
              <a16:creationId xmlns:a16="http://schemas.microsoft.com/office/drawing/2014/main" id="{F8F152E8-AB9C-6F45-B579-3B51E6AB0A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2" name="AutoShape 5">
          <a:extLst>
            <a:ext uri="{FF2B5EF4-FFF2-40B4-BE49-F238E27FC236}">
              <a16:creationId xmlns:a16="http://schemas.microsoft.com/office/drawing/2014/main" id="{BFF662E3-2284-4F48-975B-2573F3D60A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3" name="AutoShape 5">
          <a:extLst>
            <a:ext uri="{FF2B5EF4-FFF2-40B4-BE49-F238E27FC236}">
              <a16:creationId xmlns:a16="http://schemas.microsoft.com/office/drawing/2014/main" id="{A60FD738-3D42-FD4B-9166-F54AAED56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4" name="AutoShape 5">
          <a:extLst>
            <a:ext uri="{FF2B5EF4-FFF2-40B4-BE49-F238E27FC236}">
              <a16:creationId xmlns:a16="http://schemas.microsoft.com/office/drawing/2014/main" id="{7CCCA3FD-5CD5-5B4A-A7AB-A96E41D7D5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5" name="AutoShape 5">
          <a:extLst>
            <a:ext uri="{FF2B5EF4-FFF2-40B4-BE49-F238E27FC236}">
              <a16:creationId xmlns:a16="http://schemas.microsoft.com/office/drawing/2014/main" id="{5C4D459C-C90A-BB4E-8B6C-1D7E7D1F22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6" name="AutoShape 5">
          <a:extLst>
            <a:ext uri="{FF2B5EF4-FFF2-40B4-BE49-F238E27FC236}">
              <a16:creationId xmlns:a16="http://schemas.microsoft.com/office/drawing/2014/main" id="{5024492A-FE65-2D45-BF78-FE8A130D9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7" name="AutoShape 5">
          <a:extLst>
            <a:ext uri="{FF2B5EF4-FFF2-40B4-BE49-F238E27FC236}">
              <a16:creationId xmlns:a16="http://schemas.microsoft.com/office/drawing/2014/main" id="{3344D5C0-BEBA-D744-8E9F-02892323E0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8" name="AutoShape 5">
          <a:extLst>
            <a:ext uri="{FF2B5EF4-FFF2-40B4-BE49-F238E27FC236}">
              <a16:creationId xmlns:a16="http://schemas.microsoft.com/office/drawing/2014/main" id="{41B7A494-F63C-5B4A-9F92-8D75BC5F56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9" name="AutoShape 5">
          <a:extLst>
            <a:ext uri="{FF2B5EF4-FFF2-40B4-BE49-F238E27FC236}">
              <a16:creationId xmlns:a16="http://schemas.microsoft.com/office/drawing/2014/main" id="{A14BA147-2878-F048-AACF-F20B4ED70D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0" name="AutoShape 5">
          <a:extLst>
            <a:ext uri="{FF2B5EF4-FFF2-40B4-BE49-F238E27FC236}">
              <a16:creationId xmlns:a16="http://schemas.microsoft.com/office/drawing/2014/main" id="{E48E6AE9-2D26-0C42-94EB-9018EC62BC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1" name="AutoShape 5">
          <a:extLst>
            <a:ext uri="{FF2B5EF4-FFF2-40B4-BE49-F238E27FC236}">
              <a16:creationId xmlns:a16="http://schemas.microsoft.com/office/drawing/2014/main" id="{215CCE6B-2E2A-C144-8031-757B8F04D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2" name="AutoShape 5">
          <a:extLst>
            <a:ext uri="{FF2B5EF4-FFF2-40B4-BE49-F238E27FC236}">
              <a16:creationId xmlns:a16="http://schemas.microsoft.com/office/drawing/2014/main" id="{D7902CD4-BCE6-734E-89A6-C8641D32E3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3" name="AutoShape 5">
          <a:extLst>
            <a:ext uri="{FF2B5EF4-FFF2-40B4-BE49-F238E27FC236}">
              <a16:creationId xmlns:a16="http://schemas.microsoft.com/office/drawing/2014/main" id="{64B0ECD9-7A37-2F4A-9887-A01CE84EF7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4" name="AutoShape 5">
          <a:extLst>
            <a:ext uri="{FF2B5EF4-FFF2-40B4-BE49-F238E27FC236}">
              <a16:creationId xmlns:a16="http://schemas.microsoft.com/office/drawing/2014/main" id="{85966897-CF5F-564C-9700-4F83D11829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5" name="AutoShape 5">
          <a:extLst>
            <a:ext uri="{FF2B5EF4-FFF2-40B4-BE49-F238E27FC236}">
              <a16:creationId xmlns:a16="http://schemas.microsoft.com/office/drawing/2014/main" id="{AB0D16AC-1F4A-BF4A-BF03-FE9BEBD39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6" name="AutoShape 5">
          <a:extLst>
            <a:ext uri="{FF2B5EF4-FFF2-40B4-BE49-F238E27FC236}">
              <a16:creationId xmlns:a16="http://schemas.microsoft.com/office/drawing/2014/main" id="{F7E2D013-67FE-9845-A33B-BE9C3BE34A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7" name="AutoShape 5">
          <a:extLst>
            <a:ext uri="{FF2B5EF4-FFF2-40B4-BE49-F238E27FC236}">
              <a16:creationId xmlns:a16="http://schemas.microsoft.com/office/drawing/2014/main" id="{448992F8-03A7-C148-BB2A-59EDDB1505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8" name="AutoShape 5">
          <a:extLst>
            <a:ext uri="{FF2B5EF4-FFF2-40B4-BE49-F238E27FC236}">
              <a16:creationId xmlns:a16="http://schemas.microsoft.com/office/drawing/2014/main" id="{90D35317-2016-AA4E-807E-42B768547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9" name="AutoShape 5">
          <a:extLst>
            <a:ext uri="{FF2B5EF4-FFF2-40B4-BE49-F238E27FC236}">
              <a16:creationId xmlns:a16="http://schemas.microsoft.com/office/drawing/2014/main" id="{955352A2-48E8-D641-998B-62A115A4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0" name="AutoShape 5">
          <a:extLst>
            <a:ext uri="{FF2B5EF4-FFF2-40B4-BE49-F238E27FC236}">
              <a16:creationId xmlns:a16="http://schemas.microsoft.com/office/drawing/2014/main" id="{AFFD8A85-BDCF-6640-9242-4FFB372F6E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1" name="AutoShape 5">
          <a:extLst>
            <a:ext uri="{FF2B5EF4-FFF2-40B4-BE49-F238E27FC236}">
              <a16:creationId xmlns:a16="http://schemas.microsoft.com/office/drawing/2014/main" id="{CE8FEA50-2609-424E-97D9-73B97D3BB7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2" name="AutoShape 5">
          <a:extLst>
            <a:ext uri="{FF2B5EF4-FFF2-40B4-BE49-F238E27FC236}">
              <a16:creationId xmlns:a16="http://schemas.microsoft.com/office/drawing/2014/main" id="{2D0C8E1B-9036-8540-B1FD-E21C69F75C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3" name="AutoShape 5">
          <a:extLst>
            <a:ext uri="{FF2B5EF4-FFF2-40B4-BE49-F238E27FC236}">
              <a16:creationId xmlns:a16="http://schemas.microsoft.com/office/drawing/2014/main" id="{F5676AA9-8744-7642-91C8-8C0022DAB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4" name="AutoShape 5">
          <a:extLst>
            <a:ext uri="{FF2B5EF4-FFF2-40B4-BE49-F238E27FC236}">
              <a16:creationId xmlns:a16="http://schemas.microsoft.com/office/drawing/2014/main" id="{9BDB02F6-4C20-0841-B07F-22A47D60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5" name="AutoShape 5">
          <a:extLst>
            <a:ext uri="{FF2B5EF4-FFF2-40B4-BE49-F238E27FC236}">
              <a16:creationId xmlns:a16="http://schemas.microsoft.com/office/drawing/2014/main" id="{731FE0DA-C97A-3849-AD55-9D9165E4E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6" name="AutoShape 5">
          <a:extLst>
            <a:ext uri="{FF2B5EF4-FFF2-40B4-BE49-F238E27FC236}">
              <a16:creationId xmlns:a16="http://schemas.microsoft.com/office/drawing/2014/main" id="{26DF496E-8EE2-E84C-B34E-E84509E5C9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7" name="AutoShape 5">
          <a:extLst>
            <a:ext uri="{FF2B5EF4-FFF2-40B4-BE49-F238E27FC236}">
              <a16:creationId xmlns:a16="http://schemas.microsoft.com/office/drawing/2014/main" id="{1194735B-994F-3F44-8E7F-870A852DD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8" name="AutoShape 5">
          <a:extLst>
            <a:ext uri="{FF2B5EF4-FFF2-40B4-BE49-F238E27FC236}">
              <a16:creationId xmlns:a16="http://schemas.microsoft.com/office/drawing/2014/main" id="{F2639ADC-3B02-4E4F-BAF5-3E1778513F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9" name="AutoShape 5">
          <a:extLst>
            <a:ext uri="{FF2B5EF4-FFF2-40B4-BE49-F238E27FC236}">
              <a16:creationId xmlns:a16="http://schemas.microsoft.com/office/drawing/2014/main" id="{6500C382-917C-454E-967F-4E50940BE19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10" name="AutoShape 5">
          <a:extLst>
            <a:ext uri="{FF2B5EF4-FFF2-40B4-BE49-F238E27FC236}">
              <a16:creationId xmlns:a16="http://schemas.microsoft.com/office/drawing/2014/main" id="{729C8DFC-A318-364F-9993-7BBB3C92D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1" name="AutoShape 5">
          <a:extLst>
            <a:ext uri="{FF2B5EF4-FFF2-40B4-BE49-F238E27FC236}">
              <a16:creationId xmlns:a16="http://schemas.microsoft.com/office/drawing/2014/main" id="{E87083EE-0D11-9A48-B3FA-3321A30F6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2" name="AutoShape 5">
          <a:extLst>
            <a:ext uri="{FF2B5EF4-FFF2-40B4-BE49-F238E27FC236}">
              <a16:creationId xmlns:a16="http://schemas.microsoft.com/office/drawing/2014/main" id="{1DA4D4F7-7E27-4B45-80F9-380419FD0E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3" name="AutoShape 5">
          <a:extLst>
            <a:ext uri="{FF2B5EF4-FFF2-40B4-BE49-F238E27FC236}">
              <a16:creationId xmlns:a16="http://schemas.microsoft.com/office/drawing/2014/main" id="{456949A5-8CF5-054A-B3B7-41E3DFDBB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4" name="AutoShape 5">
          <a:extLst>
            <a:ext uri="{FF2B5EF4-FFF2-40B4-BE49-F238E27FC236}">
              <a16:creationId xmlns:a16="http://schemas.microsoft.com/office/drawing/2014/main" id="{E2704C30-A7D5-134C-9629-5121BE063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5" name="AutoShape 5">
          <a:extLst>
            <a:ext uri="{FF2B5EF4-FFF2-40B4-BE49-F238E27FC236}">
              <a16:creationId xmlns:a16="http://schemas.microsoft.com/office/drawing/2014/main" id="{C7298EEC-9BD6-BD4C-856C-0CFE5745CA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6" name="AutoShape 5">
          <a:extLst>
            <a:ext uri="{FF2B5EF4-FFF2-40B4-BE49-F238E27FC236}">
              <a16:creationId xmlns:a16="http://schemas.microsoft.com/office/drawing/2014/main" id="{47FA9355-B0C3-6F4E-9053-57C955B631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7" name="AutoShape 5">
          <a:extLst>
            <a:ext uri="{FF2B5EF4-FFF2-40B4-BE49-F238E27FC236}">
              <a16:creationId xmlns:a16="http://schemas.microsoft.com/office/drawing/2014/main" id="{A4B3A186-8CF4-1749-8399-41ACD9308B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8" name="AutoShape 5">
          <a:extLst>
            <a:ext uri="{FF2B5EF4-FFF2-40B4-BE49-F238E27FC236}">
              <a16:creationId xmlns:a16="http://schemas.microsoft.com/office/drawing/2014/main" id="{0C3C2F2A-6FC7-6544-80FA-D067D1D1FF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9" name="AutoShape 5">
          <a:extLst>
            <a:ext uri="{FF2B5EF4-FFF2-40B4-BE49-F238E27FC236}">
              <a16:creationId xmlns:a16="http://schemas.microsoft.com/office/drawing/2014/main" id="{3867458C-F4F0-704D-8F62-1D6A21B4F2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0" name="AutoShape 5">
          <a:extLst>
            <a:ext uri="{FF2B5EF4-FFF2-40B4-BE49-F238E27FC236}">
              <a16:creationId xmlns:a16="http://schemas.microsoft.com/office/drawing/2014/main" id="{134F6883-1077-2848-8C60-56B2C46351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1" name="AutoShape 5">
          <a:extLst>
            <a:ext uri="{FF2B5EF4-FFF2-40B4-BE49-F238E27FC236}">
              <a16:creationId xmlns:a16="http://schemas.microsoft.com/office/drawing/2014/main" id="{B772121F-63F6-914C-96ED-2235321E56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2" name="AutoShape 5">
          <a:extLst>
            <a:ext uri="{FF2B5EF4-FFF2-40B4-BE49-F238E27FC236}">
              <a16:creationId xmlns:a16="http://schemas.microsoft.com/office/drawing/2014/main" id="{00A5F16B-CF92-0546-AA76-684B61F6EB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3" name="AutoShape 5">
          <a:extLst>
            <a:ext uri="{FF2B5EF4-FFF2-40B4-BE49-F238E27FC236}">
              <a16:creationId xmlns:a16="http://schemas.microsoft.com/office/drawing/2014/main" id="{AE44B31F-8C52-7E4F-B810-429CEF8B59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4" name="AutoShape 5">
          <a:extLst>
            <a:ext uri="{FF2B5EF4-FFF2-40B4-BE49-F238E27FC236}">
              <a16:creationId xmlns:a16="http://schemas.microsoft.com/office/drawing/2014/main" id="{6C9149E8-2716-FE49-BC67-CF5CFB70C1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5" name="AutoShape 5">
          <a:extLst>
            <a:ext uri="{FF2B5EF4-FFF2-40B4-BE49-F238E27FC236}">
              <a16:creationId xmlns:a16="http://schemas.microsoft.com/office/drawing/2014/main" id="{365DA726-806A-F84A-B04E-FCFA55BF7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6" name="AutoShape 5">
          <a:extLst>
            <a:ext uri="{FF2B5EF4-FFF2-40B4-BE49-F238E27FC236}">
              <a16:creationId xmlns:a16="http://schemas.microsoft.com/office/drawing/2014/main" id="{6635A976-4896-E446-AA09-2C4B915713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7" name="AutoShape 5">
          <a:extLst>
            <a:ext uri="{FF2B5EF4-FFF2-40B4-BE49-F238E27FC236}">
              <a16:creationId xmlns:a16="http://schemas.microsoft.com/office/drawing/2014/main" id="{FF5E2702-BAC7-E84A-9AA0-3173FB983D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8" name="AutoShape 5">
          <a:extLst>
            <a:ext uri="{FF2B5EF4-FFF2-40B4-BE49-F238E27FC236}">
              <a16:creationId xmlns:a16="http://schemas.microsoft.com/office/drawing/2014/main" id="{07A3C859-D18E-D140-9796-4990543EF4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9" name="AutoShape 5">
          <a:extLst>
            <a:ext uri="{FF2B5EF4-FFF2-40B4-BE49-F238E27FC236}">
              <a16:creationId xmlns:a16="http://schemas.microsoft.com/office/drawing/2014/main" id="{D44252D0-6B26-9343-B866-28F22B135B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0" name="AutoShape 5">
          <a:extLst>
            <a:ext uri="{FF2B5EF4-FFF2-40B4-BE49-F238E27FC236}">
              <a16:creationId xmlns:a16="http://schemas.microsoft.com/office/drawing/2014/main" id="{A46230C9-95A0-0041-91A7-FE23154612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1" name="AutoShape 5">
          <a:extLst>
            <a:ext uri="{FF2B5EF4-FFF2-40B4-BE49-F238E27FC236}">
              <a16:creationId xmlns:a16="http://schemas.microsoft.com/office/drawing/2014/main" id="{13916E7E-DF44-C640-8168-8F3F17DF3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2" name="AutoShape 5">
          <a:extLst>
            <a:ext uri="{FF2B5EF4-FFF2-40B4-BE49-F238E27FC236}">
              <a16:creationId xmlns:a16="http://schemas.microsoft.com/office/drawing/2014/main" id="{B9BA6AB1-7646-3F49-8D80-59B9C20A30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3" name="AutoShape 5">
          <a:extLst>
            <a:ext uri="{FF2B5EF4-FFF2-40B4-BE49-F238E27FC236}">
              <a16:creationId xmlns:a16="http://schemas.microsoft.com/office/drawing/2014/main" id="{3A0262C4-7CF1-1248-9CB2-B34DACF3BF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4" name="AutoShape 5">
          <a:extLst>
            <a:ext uri="{FF2B5EF4-FFF2-40B4-BE49-F238E27FC236}">
              <a16:creationId xmlns:a16="http://schemas.microsoft.com/office/drawing/2014/main" id="{6D71C488-F563-0E48-8B3D-3BE8F91B8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5" name="AutoShape 5">
          <a:extLst>
            <a:ext uri="{FF2B5EF4-FFF2-40B4-BE49-F238E27FC236}">
              <a16:creationId xmlns:a16="http://schemas.microsoft.com/office/drawing/2014/main" id="{C569D75E-C08F-6C40-BDC0-A89D6B7499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6" name="AutoShape 5">
          <a:extLst>
            <a:ext uri="{FF2B5EF4-FFF2-40B4-BE49-F238E27FC236}">
              <a16:creationId xmlns:a16="http://schemas.microsoft.com/office/drawing/2014/main" id="{35146A2F-DC20-1B4D-8432-1300A0C0A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7" name="AutoShape 5">
          <a:extLst>
            <a:ext uri="{FF2B5EF4-FFF2-40B4-BE49-F238E27FC236}">
              <a16:creationId xmlns:a16="http://schemas.microsoft.com/office/drawing/2014/main" id="{3F9915F9-45C8-8D48-9437-EF3988C6F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8" name="AutoShape 5">
          <a:extLst>
            <a:ext uri="{FF2B5EF4-FFF2-40B4-BE49-F238E27FC236}">
              <a16:creationId xmlns:a16="http://schemas.microsoft.com/office/drawing/2014/main" id="{D17E0A7E-33A4-2E45-9FD8-7E05B433E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9" name="AutoShape 5">
          <a:extLst>
            <a:ext uri="{FF2B5EF4-FFF2-40B4-BE49-F238E27FC236}">
              <a16:creationId xmlns:a16="http://schemas.microsoft.com/office/drawing/2014/main" id="{6CA1CB5E-062C-CE43-B184-149534EFB6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40" name="AutoShape 5">
          <a:extLst>
            <a:ext uri="{FF2B5EF4-FFF2-40B4-BE49-F238E27FC236}">
              <a16:creationId xmlns:a16="http://schemas.microsoft.com/office/drawing/2014/main" id="{0408AD4A-B85B-B14B-A9AF-DB12B3FBF5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1" name="AutoShape 5">
          <a:extLst>
            <a:ext uri="{FF2B5EF4-FFF2-40B4-BE49-F238E27FC236}">
              <a16:creationId xmlns:a16="http://schemas.microsoft.com/office/drawing/2014/main" id="{CC05094C-9E9B-8047-9172-E58618A2B5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2" name="AutoShape 5">
          <a:extLst>
            <a:ext uri="{FF2B5EF4-FFF2-40B4-BE49-F238E27FC236}">
              <a16:creationId xmlns:a16="http://schemas.microsoft.com/office/drawing/2014/main" id="{1A9E7D9C-47F6-5D45-B3AC-B129A9503A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3" name="AutoShape 5">
          <a:extLst>
            <a:ext uri="{FF2B5EF4-FFF2-40B4-BE49-F238E27FC236}">
              <a16:creationId xmlns:a16="http://schemas.microsoft.com/office/drawing/2014/main" id="{174A1C9F-DC01-E14C-A677-6AD45973CB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4" name="AutoShape 5">
          <a:extLst>
            <a:ext uri="{FF2B5EF4-FFF2-40B4-BE49-F238E27FC236}">
              <a16:creationId xmlns:a16="http://schemas.microsoft.com/office/drawing/2014/main" id="{55BD345D-21FD-6644-B1B8-3CDCAB5936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5" name="AutoShape 5">
          <a:extLst>
            <a:ext uri="{FF2B5EF4-FFF2-40B4-BE49-F238E27FC236}">
              <a16:creationId xmlns:a16="http://schemas.microsoft.com/office/drawing/2014/main" id="{C075F746-6825-4640-8570-E63C63EE9C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6" name="AutoShape 5">
          <a:extLst>
            <a:ext uri="{FF2B5EF4-FFF2-40B4-BE49-F238E27FC236}">
              <a16:creationId xmlns:a16="http://schemas.microsoft.com/office/drawing/2014/main" id="{27E07452-A2F8-9740-94F6-4BD1B9A44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7" name="AutoShape 5">
          <a:extLst>
            <a:ext uri="{FF2B5EF4-FFF2-40B4-BE49-F238E27FC236}">
              <a16:creationId xmlns:a16="http://schemas.microsoft.com/office/drawing/2014/main" id="{C894EC36-1DD4-8146-98DC-801E8FB137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8" name="AutoShape 5">
          <a:extLst>
            <a:ext uri="{FF2B5EF4-FFF2-40B4-BE49-F238E27FC236}">
              <a16:creationId xmlns:a16="http://schemas.microsoft.com/office/drawing/2014/main" id="{4C0554CA-C6F3-E54D-921E-D331B5634E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9" name="AutoShape 5">
          <a:extLst>
            <a:ext uri="{FF2B5EF4-FFF2-40B4-BE49-F238E27FC236}">
              <a16:creationId xmlns:a16="http://schemas.microsoft.com/office/drawing/2014/main" id="{75867CCF-67B3-2E46-AA1F-0FBFE5448B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0" name="AutoShape 5">
          <a:extLst>
            <a:ext uri="{FF2B5EF4-FFF2-40B4-BE49-F238E27FC236}">
              <a16:creationId xmlns:a16="http://schemas.microsoft.com/office/drawing/2014/main" id="{19FBE7E4-F708-7941-8C23-7E1FA04AC5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1" name="AutoShape 5">
          <a:extLst>
            <a:ext uri="{FF2B5EF4-FFF2-40B4-BE49-F238E27FC236}">
              <a16:creationId xmlns:a16="http://schemas.microsoft.com/office/drawing/2014/main" id="{E35E936A-FBBA-8D40-9A2F-2EDC8D1C4F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2" name="AutoShape 5">
          <a:extLst>
            <a:ext uri="{FF2B5EF4-FFF2-40B4-BE49-F238E27FC236}">
              <a16:creationId xmlns:a16="http://schemas.microsoft.com/office/drawing/2014/main" id="{77FF7681-AEA4-1B40-9EB5-613BD662C8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3" name="AutoShape 5">
          <a:extLst>
            <a:ext uri="{FF2B5EF4-FFF2-40B4-BE49-F238E27FC236}">
              <a16:creationId xmlns:a16="http://schemas.microsoft.com/office/drawing/2014/main" id="{38929776-2A05-DB4A-A5FD-0EB7D61AE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4" name="AutoShape 5">
          <a:extLst>
            <a:ext uri="{FF2B5EF4-FFF2-40B4-BE49-F238E27FC236}">
              <a16:creationId xmlns:a16="http://schemas.microsoft.com/office/drawing/2014/main" id="{012B08D6-26B7-6540-93D6-7970E4DD70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5" name="AutoShape 5">
          <a:extLst>
            <a:ext uri="{FF2B5EF4-FFF2-40B4-BE49-F238E27FC236}">
              <a16:creationId xmlns:a16="http://schemas.microsoft.com/office/drawing/2014/main" id="{73BBFE69-EEB0-D448-A7E9-E73D422254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6" name="AutoShape 5">
          <a:extLst>
            <a:ext uri="{FF2B5EF4-FFF2-40B4-BE49-F238E27FC236}">
              <a16:creationId xmlns:a16="http://schemas.microsoft.com/office/drawing/2014/main" id="{1DF88E6A-3E82-124F-A015-7E078FAE9D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7" name="AutoShape 5">
          <a:extLst>
            <a:ext uri="{FF2B5EF4-FFF2-40B4-BE49-F238E27FC236}">
              <a16:creationId xmlns:a16="http://schemas.microsoft.com/office/drawing/2014/main" id="{1474285E-C720-7F43-935C-8056BD83B2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8" name="AutoShape 5">
          <a:extLst>
            <a:ext uri="{FF2B5EF4-FFF2-40B4-BE49-F238E27FC236}">
              <a16:creationId xmlns:a16="http://schemas.microsoft.com/office/drawing/2014/main" id="{C3DA7651-547B-4D45-A497-4A210BCDBF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9" name="AutoShape 5">
          <a:extLst>
            <a:ext uri="{FF2B5EF4-FFF2-40B4-BE49-F238E27FC236}">
              <a16:creationId xmlns:a16="http://schemas.microsoft.com/office/drawing/2014/main" id="{7A88905C-C3E5-4545-8226-869D123CD4F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0" name="AutoShape 5">
          <a:extLst>
            <a:ext uri="{FF2B5EF4-FFF2-40B4-BE49-F238E27FC236}">
              <a16:creationId xmlns:a16="http://schemas.microsoft.com/office/drawing/2014/main" id="{35F074FA-B225-CA47-B6FC-AD5722E1F5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1" name="AutoShape 5">
          <a:extLst>
            <a:ext uri="{FF2B5EF4-FFF2-40B4-BE49-F238E27FC236}">
              <a16:creationId xmlns:a16="http://schemas.microsoft.com/office/drawing/2014/main" id="{B22D6A6B-731D-E34C-BEE3-F56B1BB3BF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2" name="AutoShape 5">
          <a:extLst>
            <a:ext uri="{FF2B5EF4-FFF2-40B4-BE49-F238E27FC236}">
              <a16:creationId xmlns:a16="http://schemas.microsoft.com/office/drawing/2014/main" id="{F49FA95F-2D14-A74F-953B-666888AF5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3" name="AutoShape 5">
          <a:extLst>
            <a:ext uri="{FF2B5EF4-FFF2-40B4-BE49-F238E27FC236}">
              <a16:creationId xmlns:a16="http://schemas.microsoft.com/office/drawing/2014/main" id="{E136FFE6-0BAF-7B49-81BC-8ED012BC6C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4" name="AutoShape 5">
          <a:extLst>
            <a:ext uri="{FF2B5EF4-FFF2-40B4-BE49-F238E27FC236}">
              <a16:creationId xmlns:a16="http://schemas.microsoft.com/office/drawing/2014/main" id="{43FDF582-DC90-CF4B-8F26-9B687A5261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5" name="AutoShape 5">
          <a:extLst>
            <a:ext uri="{FF2B5EF4-FFF2-40B4-BE49-F238E27FC236}">
              <a16:creationId xmlns:a16="http://schemas.microsoft.com/office/drawing/2014/main" id="{E8477F43-16EB-FC43-A223-087C5076C7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6" name="AutoShape 5">
          <a:extLst>
            <a:ext uri="{FF2B5EF4-FFF2-40B4-BE49-F238E27FC236}">
              <a16:creationId xmlns:a16="http://schemas.microsoft.com/office/drawing/2014/main" id="{43734377-F30F-FC4F-A144-E4D87C3C53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7" name="AutoShape 5">
          <a:extLst>
            <a:ext uri="{FF2B5EF4-FFF2-40B4-BE49-F238E27FC236}">
              <a16:creationId xmlns:a16="http://schemas.microsoft.com/office/drawing/2014/main" id="{D82724AC-C528-3A46-A141-FB156DE64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8" name="AutoShape 5">
          <a:extLst>
            <a:ext uri="{FF2B5EF4-FFF2-40B4-BE49-F238E27FC236}">
              <a16:creationId xmlns:a16="http://schemas.microsoft.com/office/drawing/2014/main" id="{45B380EA-459C-3D45-9216-DD282F1CF0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9" name="AutoShape 5">
          <a:extLst>
            <a:ext uri="{FF2B5EF4-FFF2-40B4-BE49-F238E27FC236}">
              <a16:creationId xmlns:a16="http://schemas.microsoft.com/office/drawing/2014/main" id="{3DBC7FE4-F664-684A-99CC-37F2BE440D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70" name="AutoShape 5">
          <a:extLst>
            <a:ext uri="{FF2B5EF4-FFF2-40B4-BE49-F238E27FC236}">
              <a16:creationId xmlns:a16="http://schemas.microsoft.com/office/drawing/2014/main" id="{13E3E5A2-7E33-9544-973B-F73DAA9BA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1" name="AutoShape 5">
          <a:extLst>
            <a:ext uri="{FF2B5EF4-FFF2-40B4-BE49-F238E27FC236}">
              <a16:creationId xmlns:a16="http://schemas.microsoft.com/office/drawing/2014/main" id="{51CC6D4F-26AF-1E42-8761-84708BD1AD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2" name="AutoShape 5">
          <a:extLst>
            <a:ext uri="{FF2B5EF4-FFF2-40B4-BE49-F238E27FC236}">
              <a16:creationId xmlns:a16="http://schemas.microsoft.com/office/drawing/2014/main" id="{639A08E8-DB7B-5D4F-A3E3-E3EAB03EF8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3" name="AutoShape 5">
          <a:extLst>
            <a:ext uri="{FF2B5EF4-FFF2-40B4-BE49-F238E27FC236}">
              <a16:creationId xmlns:a16="http://schemas.microsoft.com/office/drawing/2014/main" id="{CB4C74B2-00A3-C449-91D8-78D55D4724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4" name="AutoShape 5">
          <a:extLst>
            <a:ext uri="{FF2B5EF4-FFF2-40B4-BE49-F238E27FC236}">
              <a16:creationId xmlns:a16="http://schemas.microsoft.com/office/drawing/2014/main" id="{E8FB70A3-F21B-F441-BBD7-E3B7C28FFF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5" name="AutoShape 5">
          <a:extLst>
            <a:ext uri="{FF2B5EF4-FFF2-40B4-BE49-F238E27FC236}">
              <a16:creationId xmlns:a16="http://schemas.microsoft.com/office/drawing/2014/main" id="{9F65C3B5-9FE1-8B4E-8832-32BC729E87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6" name="AutoShape 5">
          <a:extLst>
            <a:ext uri="{FF2B5EF4-FFF2-40B4-BE49-F238E27FC236}">
              <a16:creationId xmlns:a16="http://schemas.microsoft.com/office/drawing/2014/main" id="{76F1FB4A-FB0E-4746-B070-F795D1AA8C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7" name="AutoShape 5">
          <a:extLst>
            <a:ext uri="{FF2B5EF4-FFF2-40B4-BE49-F238E27FC236}">
              <a16:creationId xmlns:a16="http://schemas.microsoft.com/office/drawing/2014/main" id="{01B207C5-D442-B04D-B2A8-FF912534BA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8" name="AutoShape 5">
          <a:extLst>
            <a:ext uri="{FF2B5EF4-FFF2-40B4-BE49-F238E27FC236}">
              <a16:creationId xmlns:a16="http://schemas.microsoft.com/office/drawing/2014/main" id="{8A0AA717-20B8-2E4D-867A-1A12ABDCDB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9" name="AutoShape 5">
          <a:extLst>
            <a:ext uri="{FF2B5EF4-FFF2-40B4-BE49-F238E27FC236}">
              <a16:creationId xmlns:a16="http://schemas.microsoft.com/office/drawing/2014/main" id="{08B7E877-40A9-1242-914F-37B703F3F8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0" name="AutoShape 5">
          <a:extLst>
            <a:ext uri="{FF2B5EF4-FFF2-40B4-BE49-F238E27FC236}">
              <a16:creationId xmlns:a16="http://schemas.microsoft.com/office/drawing/2014/main" id="{A7BDB658-44AD-024E-97A3-0DEF397C9F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1" name="AutoShape 5">
          <a:extLst>
            <a:ext uri="{FF2B5EF4-FFF2-40B4-BE49-F238E27FC236}">
              <a16:creationId xmlns:a16="http://schemas.microsoft.com/office/drawing/2014/main" id="{B68074BB-853D-A54C-A830-99FF385973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2" name="AutoShape 5">
          <a:extLst>
            <a:ext uri="{FF2B5EF4-FFF2-40B4-BE49-F238E27FC236}">
              <a16:creationId xmlns:a16="http://schemas.microsoft.com/office/drawing/2014/main" id="{45F49AAB-7EA2-2C46-B523-E3782295D8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3" name="AutoShape 5">
          <a:extLst>
            <a:ext uri="{FF2B5EF4-FFF2-40B4-BE49-F238E27FC236}">
              <a16:creationId xmlns:a16="http://schemas.microsoft.com/office/drawing/2014/main" id="{E5323AEC-6930-F247-ACE2-412275D76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4" name="AutoShape 5">
          <a:extLst>
            <a:ext uri="{FF2B5EF4-FFF2-40B4-BE49-F238E27FC236}">
              <a16:creationId xmlns:a16="http://schemas.microsoft.com/office/drawing/2014/main" id="{B37CF8A9-AFBA-624A-8437-8DE609865E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5" name="AutoShape 5">
          <a:extLst>
            <a:ext uri="{FF2B5EF4-FFF2-40B4-BE49-F238E27FC236}">
              <a16:creationId xmlns:a16="http://schemas.microsoft.com/office/drawing/2014/main" id="{6157F8D3-7C0F-B645-B135-BCB67D7BEC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6" name="AutoShape 5">
          <a:extLst>
            <a:ext uri="{FF2B5EF4-FFF2-40B4-BE49-F238E27FC236}">
              <a16:creationId xmlns:a16="http://schemas.microsoft.com/office/drawing/2014/main" id="{00F77D1B-4FF0-8D4B-8862-F774C25296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7" name="AutoShape 5">
          <a:extLst>
            <a:ext uri="{FF2B5EF4-FFF2-40B4-BE49-F238E27FC236}">
              <a16:creationId xmlns:a16="http://schemas.microsoft.com/office/drawing/2014/main" id="{D16F8C99-49B2-484D-B208-05FFF6070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8" name="AutoShape 5">
          <a:extLst>
            <a:ext uri="{FF2B5EF4-FFF2-40B4-BE49-F238E27FC236}">
              <a16:creationId xmlns:a16="http://schemas.microsoft.com/office/drawing/2014/main" id="{8294A972-13E7-6747-8E68-561619BD1C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9" name="AutoShape 5">
          <a:extLst>
            <a:ext uri="{FF2B5EF4-FFF2-40B4-BE49-F238E27FC236}">
              <a16:creationId xmlns:a16="http://schemas.microsoft.com/office/drawing/2014/main" id="{365FD28E-8BB5-294D-9FF3-73F4191D38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0" name="AutoShape 5">
          <a:extLst>
            <a:ext uri="{FF2B5EF4-FFF2-40B4-BE49-F238E27FC236}">
              <a16:creationId xmlns:a16="http://schemas.microsoft.com/office/drawing/2014/main" id="{7D41E469-B8C0-5249-B318-4BEBBAC6FC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1" name="AutoShape 5">
          <a:extLst>
            <a:ext uri="{FF2B5EF4-FFF2-40B4-BE49-F238E27FC236}">
              <a16:creationId xmlns:a16="http://schemas.microsoft.com/office/drawing/2014/main" id="{1591EC3E-70E4-554E-AC1E-ACB64E89FF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2" name="AutoShape 5">
          <a:extLst>
            <a:ext uri="{FF2B5EF4-FFF2-40B4-BE49-F238E27FC236}">
              <a16:creationId xmlns:a16="http://schemas.microsoft.com/office/drawing/2014/main" id="{C525C252-9198-F44E-AD1C-25791994B2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3" name="AutoShape 5">
          <a:extLst>
            <a:ext uri="{FF2B5EF4-FFF2-40B4-BE49-F238E27FC236}">
              <a16:creationId xmlns:a16="http://schemas.microsoft.com/office/drawing/2014/main" id="{E1D15A5D-4D31-C74B-B754-DD50C388F3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4" name="AutoShape 5">
          <a:extLst>
            <a:ext uri="{FF2B5EF4-FFF2-40B4-BE49-F238E27FC236}">
              <a16:creationId xmlns:a16="http://schemas.microsoft.com/office/drawing/2014/main" id="{7F34735B-AF79-4B43-B054-83C4524C97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5" name="AutoShape 5">
          <a:extLst>
            <a:ext uri="{FF2B5EF4-FFF2-40B4-BE49-F238E27FC236}">
              <a16:creationId xmlns:a16="http://schemas.microsoft.com/office/drawing/2014/main" id="{62D3CB7B-3CDD-7745-911C-D3AAC8D0DE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6" name="AutoShape 5">
          <a:extLst>
            <a:ext uri="{FF2B5EF4-FFF2-40B4-BE49-F238E27FC236}">
              <a16:creationId xmlns:a16="http://schemas.microsoft.com/office/drawing/2014/main" id="{9BAD4EC5-1F75-E34B-8F47-C212DDD30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7" name="AutoShape 5">
          <a:extLst>
            <a:ext uri="{FF2B5EF4-FFF2-40B4-BE49-F238E27FC236}">
              <a16:creationId xmlns:a16="http://schemas.microsoft.com/office/drawing/2014/main" id="{5332E92A-7854-F843-B14B-08572FC05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8" name="AutoShape 5">
          <a:extLst>
            <a:ext uri="{FF2B5EF4-FFF2-40B4-BE49-F238E27FC236}">
              <a16:creationId xmlns:a16="http://schemas.microsoft.com/office/drawing/2014/main" id="{6C1B0D02-55C1-524D-9148-4ACBD3D666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9" name="AutoShape 5">
          <a:extLst>
            <a:ext uri="{FF2B5EF4-FFF2-40B4-BE49-F238E27FC236}">
              <a16:creationId xmlns:a16="http://schemas.microsoft.com/office/drawing/2014/main" id="{14075F88-3F60-5242-8A23-2B4A9DCF26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600" name="AutoShape 5">
          <a:extLst>
            <a:ext uri="{FF2B5EF4-FFF2-40B4-BE49-F238E27FC236}">
              <a16:creationId xmlns:a16="http://schemas.microsoft.com/office/drawing/2014/main" id="{9E9D8030-9F90-2545-948B-6792C890B7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1" name="AutoShape 5">
          <a:extLst>
            <a:ext uri="{FF2B5EF4-FFF2-40B4-BE49-F238E27FC236}">
              <a16:creationId xmlns:a16="http://schemas.microsoft.com/office/drawing/2014/main" id="{C65EFA51-3F55-2244-9079-DE60A91FB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2" name="AutoShape 5">
          <a:extLst>
            <a:ext uri="{FF2B5EF4-FFF2-40B4-BE49-F238E27FC236}">
              <a16:creationId xmlns:a16="http://schemas.microsoft.com/office/drawing/2014/main" id="{A3948C1A-5F09-024A-8357-10B04D40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3" name="AutoShape 5">
          <a:extLst>
            <a:ext uri="{FF2B5EF4-FFF2-40B4-BE49-F238E27FC236}">
              <a16:creationId xmlns:a16="http://schemas.microsoft.com/office/drawing/2014/main" id="{728F4767-40E5-6447-B785-FDE6C8BEC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4" name="AutoShape 5">
          <a:extLst>
            <a:ext uri="{FF2B5EF4-FFF2-40B4-BE49-F238E27FC236}">
              <a16:creationId xmlns:a16="http://schemas.microsoft.com/office/drawing/2014/main" id="{0669C974-879C-7340-B8FE-FDABEE9474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5" name="AutoShape 5">
          <a:extLst>
            <a:ext uri="{FF2B5EF4-FFF2-40B4-BE49-F238E27FC236}">
              <a16:creationId xmlns:a16="http://schemas.microsoft.com/office/drawing/2014/main" id="{68F161B8-0E21-EC4C-91B5-A79C5A7756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6" name="AutoShape 5">
          <a:extLst>
            <a:ext uri="{FF2B5EF4-FFF2-40B4-BE49-F238E27FC236}">
              <a16:creationId xmlns:a16="http://schemas.microsoft.com/office/drawing/2014/main" id="{6452B229-9767-7443-B65E-C59C02FC45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7" name="AutoShape 5">
          <a:extLst>
            <a:ext uri="{FF2B5EF4-FFF2-40B4-BE49-F238E27FC236}">
              <a16:creationId xmlns:a16="http://schemas.microsoft.com/office/drawing/2014/main" id="{D97148BC-E891-C64C-B5D4-E6B77F551D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8" name="AutoShape 5">
          <a:extLst>
            <a:ext uri="{FF2B5EF4-FFF2-40B4-BE49-F238E27FC236}">
              <a16:creationId xmlns:a16="http://schemas.microsoft.com/office/drawing/2014/main" id="{5FE5C90B-D959-394D-9E43-268A3A6C6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9" name="AutoShape 5">
          <a:extLst>
            <a:ext uri="{FF2B5EF4-FFF2-40B4-BE49-F238E27FC236}">
              <a16:creationId xmlns:a16="http://schemas.microsoft.com/office/drawing/2014/main" id="{D25229A1-DEFC-9642-A7E2-C8FBA963F7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0" name="AutoShape 5">
          <a:extLst>
            <a:ext uri="{FF2B5EF4-FFF2-40B4-BE49-F238E27FC236}">
              <a16:creationId xmlns:a16="http://schemas.microsoft.com/office/drawing/2014/main" id="{41BB7D34-A59C-6B4C-A2D3-E0E3C8107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1" name="AutoShape 5">
          <a:extLst>
            <a:ext uri="{FF2B5EF4-FFF2-40B4-BE49-F238E27FC236}">
              <a16:creationId xmlns:a16="http://schemas.microsoft.com/office/drawing/2014/main" id="{62C7ED24-F4C3-1F4A-A65D-3B911E6185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2" name="AutoShape 5">
          <a:extLst>
            <a:ext uri="{FF2B5EF4-FFF2-40B4-BE49-F238E27FC236}">
              <a16:creationId xmlns:a16="http://schemas.microsoft.com/office/drawing/2014/main" id="{32B6187B-99B0-174D-AE84-7B8C17EF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3" name="AutoShape 5">
          <a:extLst>
            <a:ext uri="{FF2B5EF4-FFF2-40B4-BE49-F238E27FC236}">
              <a16:creationId xmlns:a16="http://schemas.microsoft.com/office/drawing/2014/main" id="{8F101707-840F-644A-96E1-D528D540E4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4" name="AutoShape 5">
          <a:extLst>
            <a:ext uri="{FF2B5EF4-FFF2-40B4-BE49-F238E27FC236}">
              <a16:creationId xmlns:a16="http://schemas.microsoft.com/office/drawing/2014/main" id="{03CC31EB-8609-8B4E-9033-1E11FB14AA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5" name="AutoShape 5">
          <a:extLst>
            <a:ext uri="{FF2B5EF4-FFF2-40B4-BE49-F238E27FC236}">
              <a16:creationId xmlns:a16="http://schemas.microsoft.com/office/drawing/2014/main" id="{198CA7E1-3C0E-334E-8151-54DE44CF73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6" name="AutoShape 5">
          <a:extLst>
            <a:ext uri="{FF2B5EF4-FFF2-40B4-BE49-F238E27FC236}">
              <a16:creationId xmlns:a16="http://schemas.microsoft.com/office/drawing/2014/main" id="{1A004695-8546-9243-90D0-7FB70A3BDC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7" name="AutoShape 5">
          <a:extLst>
            <a:ext uri="{FF2B5EF4-FFF2-40B4-BE49-F238E27FC236}">
              <a16:creationId xmlns:a16="http://schemas.microsoft.com/office/drawing/2014/main" id="{766C1795-BA54-7846-98D4-0DB5DBDAB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8" name="AutoShape 5">
          <a:extLst>
            <a:ext uri="{FF2B5EF4-FFF2-40B4-BE49-F238E27FC236}">
              <a16:creationId xmlns:a16="http://schemas.microsoft.com/office/drawing/2014/main" id="{CA39F332-1295-1C4B-820C-FE26C5025D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9" name="AutoShape 5">
          <a:extLst>
            <a:ext uri="{FF2B5EF4-FFF2-40B4-BE49-F238E27FC236}">
              <a16:creationId xmlns:a16="http://schemas.microsoft.com/office/drawing/2014/main" id="{C14D5984-A79E-224E-AAE6-FE3331AFD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0" name="AutoShape 5">
          <a:extLst>
            <a:ext uri="{FF2B5EF4-FFF2-40B4-BE49-F238E27FC236}">
              <a16:creationId xmlns:a16="http://schemas.microsoft.com/office/drawing/2014/main" id="{1ED2CDFC-1DD6-D043-9FEF-07078BC864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1" name="AutoShape 5">
          <a:extLst>
            <a:ext uri="{FF2B5EF4-FFF2-40B4-BE49-F238E27FC236}">
              <a16:creationId xmlns:a16="http://schemas.microsoft.com/office/drawing/2014/main" id="{7CD67925-A114-3445-88E4-0B48CBC23A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2" name="AutoShape 5">
          <a:extLst>
            <a:ext uri="{FF2B5EF4-FFF2-40B4-BE49-F238E27FC236}">
              <a16:creationId xmlns:a16="http://schemas.microsoft.com/office/drawing/2014/main" id="{0DAD2CE9-F317-234E-BA03-7F84B8165A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3" name="AutoShape 5">
          <a:extLst>
            <a:ext uri="{FF2B5EF4-FFF2-40B4-BE49-F238E27FC236}">
              <a16:creationId xmlns:a16="http://schemas.microsoft.com/office/drawing/2014/main" id="{E0238CD1-6371-8E4B-9469-C6BD51E7538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4" name="AutoShape 5">
          <a:extLst>
            <a:ext uri="{FF2B5EF4-FFF2-40B4-BE49-F238E27FC236}">
              <a16:creationId xmlns:a16="http://schemas.microsoft.com/office/drawing/2014/main" id="{07898C63-3AA1-5648-82BC-8C12BE490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5" name="AutoShape 5">
          <a:extLst>
            <a:ext uri="{FF2B5EF4-FFF2-40B4-BE49-F238E27FC236}">
              <a16:creationId xmlns:a16="http://schemas.microsoft.com/office/drawing/2014/main" id="{20781A43-27A4-954E-AFF1-05035B8C17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6" name="AutoShape 5">
          <a:extLst>
            <a:ext uri="{FF2B5EF4-FFF2-40B4-BE49-F238E27FC236}">
              <a16:creationId xmlns:a16="http://schemas.microsoft.com/office/drawing/2014/main" id="{54C33504-C525-0F46-A473-2BFF6B5F14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7" name="AutoShape 5">
          <a:extLst>
            <a:ext uri="{FF2B5EF4-FFF2-40B4-BE49-F238E27FC236}">
              <a16:creationId xmlns:a16="http://schemas.microsoft.com/office/drawing/2014/main" id="{B527FFFE-EC64-3A48-B617-F05AC93BD9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8" name="AutoShape 5">
          <a:extLst>
            <a:ext uri="{FF2B5EF4-FFF2-40B4-BE49-F238E27FC236}">
              <a16:creationId xmlns:a16="http://schemas.microsoft.com/office/drawing/2014/main" id="{B11D1941-9DF3-954A-9075-5FCC5CE5DD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9" name="AutoShape 5">
          <a:extLst>
            <a:ext uri="{FF2B5EF4-FFF2-40B4-BE49-F238E27FC236}">
              <a16:creationId xmlns:a16="http://schemas.microsoft.com/office/drawing/2014/main" id="{E1E9E07C-ADD0-A046-80A8-C8D83D0325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30" name="AutoShape 5">
          <a:extLst>
            <a:ext uri="{FF2B5EF4-FFF2-40B4-BE49-F238E27FC236}">
              <a16:creationId xmlns:a16="http://schemas.microsoft.com/office/drawing/2014/main" id="{736E294F-694C-584B-9A5B-DE4BC3458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1" name="AutoShape 5">
          <a:extLst>
            <a:ext uri="{FF2B5EF4-FFF2-40B4-BE49-F238E27FC236}">
              <a16:creationId xmlns:a16="http://schemas.microsoft.com/office/drawing/2014/main" id="{8CC14123-E9BC-FB41-8DEC-97994A80D9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2" name="AutoShape 5">
          <a:extLst>
            <a:ext uri="{FF2B5EF4-FFF2-40B4-BE49-F238E27FC236}">
              <a16:creationId xmlns:a16="http://schemas.microsoft.com/office/drawing/2014/main" id="{759FE628-DFEF-4149-B81E-6E117F5551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3" name="AutoShape 5">
          <a:extLst>
            <a:ext uri="{FF2B5EF4-FFF2-40B4-BE49-F238E27FC236}">
              <a16:creationId xmlns:a16="http://schemas.microsoft.com/office/drawing/2014/main" id="{89FAED85-FA8E-2C42-9283-C6F45824FE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4" name="AutoShape 5">
          <a:extLst>
            <a:ext uri="{FF2B5EF4-FFF2-40B4-BE49-F238E27FC236}">
              <a16:creationId xmlns:a16="http://schemas.microsoft.com/office/drawing/2014/main" id="{72C6C179-8B04-674F-9636-E6E59BAEFC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5" name="AutoShape 5">
          <a:extLst>
            <a:ext uri="{FF2B5EF4-FFF2-40B4-BE49-F238E27FC236}">
              <a16:creationId xmlns:a16="http://schemas.microsoft.com/office/drawing/2014/main" id="{B8EA182B-B997-584E-AA90-B62F6771BA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6" name="AutoShape 5">
          <a:extLst>
            <a:ext uri="{FF2B5EF4-FFF2-40B4-BE49-F238E27FC236}">
              <a16:creationId xmlns:a16="http://schemas.microsoft.com/office/drawing/2014/main" id="{847AC32C-6D83-4246-8053-D44D8F4D3A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7" name="AutoShape 5">
          <a:extLst>
            <a:ext uri="{FF2B5EF4-FFF2-40B4-BE49-F238E27FC236}">
              <a16:creationId xmlns:a16="http://schemas.microsoft.com/office/drawing/2014/main" id="{4865856F-72B9-4544-97DA-591B5F9527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8" name="AutoShape 5">
          <a:extLst>
            <a:ext uri="{FF2B5EF4-FFF2-40B4-BE49-F238E27FC236}">
              <a16:creationId xmlns:a16="http://schemas.microsoft.com/office/drawing/2014/main" id="{39B3A8DB-85CF-884A-8746-CB51FF5CD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9" name="AutoShape 5">
          <a:extLst>
            <a:ext uri="{FF2B5EF4-FFF2-40B4-BE49-F238E27FC236}">
              <a16:creationId xmlns:a16="http://schemas.microsoft.com/office/drawing/2014/main" id="{861AA232-42C4-0A42-9713-3BB32E0DC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0" name="AutoShape 5">
          <a:extLst>
            <a:ext uri="{FF2B5EF4-FFF2-40B4-BE49-F238E27FC236}">
              <a16:creationId xmlns:a16="http://schemas.microsoft.com/office/drawing/2014/main" id="{3B4B0637-CBC1-5B4D-B3C2-2B123CDDB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1" name="AutoShape 5">
          <a:extLst>
            <a:ext uri="{FF2B5EF4-FFF2-40B4-BE49-F238E27FC236}">
              <a16:creationId xmlns:a16="http://schemas.microsoft.com/office/drawing/2014/main" id="{27921959-22A3-E74C-B9B6-CE4A74BF7D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2" name="AutoShape 5">
          <a:extLst>
            <a:ext uri="{FF2B5EF4-FFF2-40B4-BE49-F238E27FC236}">
              <a16:creationId xmlns:a16="http://schemas.microsoft.com/office/drawing/2014/main" id="{7F5C5F48-36BD-E74D-B152-2D37181DF8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3" name="AutoShape 5">
          <a:extLst>
            <a:ext uri="{FF2B5EF4-FFF2-40B4-BE49-F238E27FC236}">
              <a16:creationId xmlns:a16="http://schemas.microsoft.com/office/drawing/2014/main" id="{7A3D2CF9-19AE-1A49-9D93-9D7341FC3A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4" name="AutoShape 5">
          <a:extLst>
            <a:ext uri="{FF2B5EF4-FFF2-40B4-BE49-F238E27FC236}">
              <a16:creationId xmlns:a16="http://schemas.microsoft.com/office/drawing/2014/main" id="{9BD23DF3-AB12-2643-ACF8-5DE56DA921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5" name="AutoShape 5">
          <a:extLst>
            <a:ext uri="{FF2B5EF4-FFF2-40B4-BE49-F238E27FC236}">
              <a16:creationId xmlns:a16="http://schemas.microsoft.com/office/drawing/2014/main" id="{890283FB-291E-5E45-B6A8-F3B451258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6" name="AutoShape 5">
          <a:extLst>
            <a:ext uri="{FF2B5EF4-FFF2-40B4-BE49-F238E27FC236}">
              <a16:creationId xmlns:a16="http://schemas.microsoft.com/office/drawing/2014/main" id="{5E6EAD7A-8165-AE46-B002-8EE1294D1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7" name="AutoShape 5">
          <a:extLst>
            <a:ext uri="{FF2B5EF4-FFF2-40B4-BE49-F238E27FC236}">
              <a16:creationId xmlns:a16="http://schemas.microsoft.com/office/drawing/2014/main" id="{6A1B1D9D-91F1-BC40-9645-5C09CEF7E3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8" name="AutoShape 5">
          <a:extLst>
            <a:ext uri="{FF2B5EF4-FFF2-40B4-BE49-F238E27FC236}">
              <a16:creationId xmlns:a16="http://schemas.microsoft.com/office/drawing/2014/main" id="{1102FBE4-380C-7642-BD75-ADB387CD0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9" name="AutoShape 5">
          <a:extLst>
            <a:ext uri="{FF2B5EF4-FFF2-40B4-BE49-F238E27FC236}">
              <a16:creationId xmlns:a16="http://schemas.microsoft.com/office/drawing/2014/main" id="{6AB041D6-1296-2646-87AA-353302EE3D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0" name="AutoShape 5">
          <a:extLst>
            <a:ext uri="{FF2B5EF4-FFF2-40B4-BE49-F238E27FC236}">
              <a16:creationId xmlns:a16="http://schemas.microsoft.com/office/drawing/2014/main" id="{56CC3E9A-A833-C140-A419-A7884627C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1" name="AutoShape 5">
          <a:extLst>
            <a:ext uri="{FF2B5EF4-FFF2-40B4-BE49-F238E27FC236}">
              <a16:creationId xmlns:a16="http://schemas.microsoft.com/office/drawing/2014/main" id="{32F31117-1D36-4744-99C7-C2E2A4E9DF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2" name="AutoShape 5">
          <a:extLst>
            <a:ext uri="{FF2B5EF4-FFF2-40B4-BE49-F238E27FC236}">
              <a16:creationId xmlns:a16="http://schemas.microsoft.com/office/drawing/2014/main" id="{68822E5D-8978-7940-91A9-C0DAB6D36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3" name="AutoShape 5">
          <a:extLst>
            <a:ext uri="{FF2B5EF4-FFF2-40B4-BE49-F238E27FC236}">
              <a16:creationId xmlns:a16="http://schemas.microsoft.com/office/drawing/2014/main" id="{0CD9C9D6-9EDD-8B4F-8E6A-B2B1A5754E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4" name="AutoShape 5">
          <a:extLst>
            <a:ext uri="{FF2B5EF4-FFF2-40B4-BE49-F238E27FC236}">
              <a16:creationId xmlns:a16="http://schemas.microsoft.com/office/drawing/2014/main" id="{33E40CC5-56DB-9840-95B2-C0ADC135E5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5" name="AutoShape 5">
          <a:extLst>
            <a:ext uri="{FF2B5EF4-FFF2-40B4-BE49-F238E27FC236}">
              <a16:creationId xmlns:a16="http://schemas.microsoft.com/office/drawing/2014/main" id="{11E36497-E7A2-654E-AF80-8E52A1EA97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6" name="AutoShape 5">
          <a:extLst>
            <a:ext uri="{FF2B5EF4-FFF2-40B4-BE49-F238E27FC236}">
              <a16:creationId xmlns:a16="http://schemas.microsoft.com/office/drawing/2014/main" id="{1692CD69-0AF8-5545-82FD-920C8E753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7" name="AutoShape 5">
          <a:extLst>
            <a:ext uri="{FF2B5EF4-FFF2-40B4-BE49-F238E27FC236}">
              <a16:creationId xmlns:a16="http://schemas.microsoft.com/office/drawing/2014/main" id="{30FA8D11-5A60-B247-B135-662B146DD6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8" name="AutoShape 5">
          <a:extLst>
            <a:ext uri="{FF2B5EF4-FFF2-40B4-BE49-F238E27FC236}">
              <a16:creationId xmlns:a16="http://schemas.microsoft.com/office/drawing/2014/main" id="{9804B748-E80F-3C45-820B-5CB4FADD75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9" name="AutoShape 5">
          <a:extLst>
            <a:ext uri="{FF2B5EF4-FFF2-40B4-BE49-F238E27FC236}">
              <a16:creationId xmlns:a16="http://schemas.microsoft.com/office/drawing/2014/main" id="{F41E1EB5-6D86-CB4B-A1A6-36BB2DCDB7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60" name="AutoShape 5">
          <a:extLst>
            <a:ext uri="{FF2B5EF4-FFF2-40B4-BE49-F238E27FC236}">
              <a16:creationId xmlns:a16="http://schemas.microsoft.com/office/drawing/2014/main" id="{7677D98C-616F-8745-802E-1B1BC936C3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1" name="AutoShape 5">
          <a:extLst>
            <a:ext uri="{FF2B5EF4-FFF2-40B4-BE49-F238E27FC236}">
              <a16:creationId xmlns:a16="http://schemas.microsoft.com/office/drawing/2014/main" id="{72DD58A3-B489-9D4F-A299-5B3D8EE7A1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2" name="AutoShape 5">
          <a:extLst>
            <a:ext uri="{FF2B5EF4-FFF2-40B4-BE49-F238E27FC236}">
              <a16:creationId xmlns:a16="http://schemas.microsoft.com/office/drawing/2014/main" id="{8BF27F3C-0BC7-4345-8A56-E9EE77A4A9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3" name="AutoShape 5">
          <a:extLst>
            <a:ext uri="{FF2B5EF4-FFF2-40B4-BE49-F238E27FC236}">
              <a16:creationId xmlns:a16="http://schemas.microsoft.com/office/drawing/2014/main" id="{AB5DF955-C255-3046-9A9E-7F7733547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4" name="AutoShape 5">
          <a:extLst>
            <a:ext uri="{FF2B5EF4-FFF2-40B4-BE49-F238E27FC236}">
              <a16:creationId xmlns:a16="http://schemas.microsoft.com/office/drawing/2014/main" id="{879E4BC1-CFD4-7C44-BBED-5D5E9E825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5" name="AutoShape 5">
          <a:extLst>
            <a:ext uri="{FF2B5EF4-FFF2-40B4-BE49-F238E27FC236}">
              <a16:creationId xmlns:a16="http://schemas.microsoft.com/office/drawing/2014/main" id="{68BD159B-5DC2-634E-8F4C-F6D61E156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6" name="AutoShape 5">
          <a:extLst>
            <a:ext uri="{FF2B5EF4-FFF2-40B4-BE49-F238E27FC236}">
              <a16:creationId xmlns:a16="http://schemas.microsoft.com/office/drawing/2014/main" id="{BD2E02A4-BCE4-DC41-9B40-2256F04B1A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7" name="AutoShape 5">
          <a:extLst>
            <a:ext uri="{FF2B5EF4-FFF2-40B4-BE49-F238E27FC236}">
              <a16:creationId xmlns:a16="http://schemas.microsoft.com/office/drawing/2014/main" id="{11B00400-F359-9441-A7A0-89281A0F25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8" name="AutoShape 5">
          <a:extLst>
            <a:ext uri="{FF2B5EF4-FFF2-40B4-BE49-F238E27FC236}">
              <a16:creationId xmlns:a16="http://schemas.microsoft.com/office/drawing/2014/main" id="{B417C46C-35C7-AC49-8BD5-327C9C4C14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9" name="AutoShape 5">
          <a:extLst>
            <a:ext uri="{FF2B5EF4-FFF2-40B4-BE49-F238E27FC236}">
              <a16:creationId xmlns:a16="http://schemas.microsoft.com/office/drawing/2014/main" id="{FC27A6E9-83F2-BE45-BA12-BDDD823674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0" name="AutoShape 5">
          <a:extLst>
            <a:ext uri="{FF2B5EF4-FFF2-40B4-BE49-F238E27FC236}">
              <a16:creationId xmlns:a16="http://schemas.microsoft.com/office/drawing/2014/main" id="{9F3852AF-B09D-F648-967A-E38FDEFD41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1" name="AutoShape 5">
          <a:extLst>
            <a:ext uri="{FF2B5EF4-FFF2-40B4-BE49-F238E27FC236}">
              <a16:creationId xmlns:a16="http://schemas.microsoft.com/office/drawing/2014/main" id="{D44E7CD9-838F-7A4C-88A0-4DA473F0A2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2" name="AutoShape 5">
          <a:extLst>
            <a:ext uri="{FF2B5EF4-FFF2-40B4-BE49-F238E27FC236}">
              <a16:creationId xmlns:a16="http://schemas.microsoft.com/office/drawing/2014/main" id="{69A2BB0B-1B72-2A4E-9162-70646EB706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3" name="AutoShape 5">
          <a:extLst>
            <a:ext uri="{FF2B5EF4-FFF2-40B4-BE49-F238E27FC236}">
              <a16:creationId xmlns:a16="http://schemas.microsoft.com/office/drawing/2014/main" id="{82C30F84-FEF2-B84B-B150-916DDF6055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4" name="AutoShape 5">
          <a:extLst>
            <a:ext uri="{FF2B5EF4-FFF2-40B4-BE49-F238E27FC236}">
              <a16:creationId xmlns:a16="http://schemas.microsoft.com/office/drawing/2014/main" id="{97FB119E-EAC1-5840-8D2E-87625AF884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5" name="AutoShape 5">
          <a:extLst>
            <a:ext uri="{FF2B5EF4-FFF2-40B4-BE49-F238E27FC236}">
              <a16:creationId xmlns:a16="http://schemas.microsoft.com/office/drawing/2014/main" id="{FC80229D-219E-7149-AD71-A23FA0BF3F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6" name="AutoShape 5">
          <a:extLst>
            <a:ext uri="{FF2B5EF4-FFF2-40B4-BE49-F238E27FC236}">
              <a16:creationId xmlns:a16="http://schemas.microsoft.com/office/drawing/2014/main" id="{F3734375-49DF-CA41-9E1C-127A79E6DA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7" name="AutoShape 5">
          <a:extLst>
            <a:ext uri="{FF2B5EF4-FFF2-40B4-BE49-F238E27FC236}">
              <a16:creationId xmlns:a16="http://schemas.microsoft.com/office/drawing/2014/main" id="{20BE307D-D858-494F-9FE8-11D0B73E34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8" name="AutoShape 5">
          <a:extLst>
            <a:ext uri="{FF2B5EF4-FFF2-40B4-BE49-F238E27FC236}">
              <a16:creationId xmlns:a16="http://schemas.microsoft.com/office/drawing/2014/main" id="{151FA324-FD8C-6D49-A3C7-AAA968359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9" name="AutoShape 5">
          <a:extLst>
            <a:ext uri="{FF2B5EF4-FFF2-40B4-BE49-F238E27FC236}">
              <a16:creationId xmlns:a16="http://schemas.microsoft.com/office/drawing/2014/main" id="{E0E2F44D-2BAE-C74E-BD05-290B00E4BA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0" name="AutoShape 5">
          <a:extLst>
            <a:ext uri="{FF2B5EF4-FFF2-40B4-BE49-F238E27FC236}">
              <a16:creationId xmlns:a16="http://schemas.microsoft.com/office/drawing/2014/main" id="{D79E33C2-2784-604D-9026-91403B5150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1" name="AutoShape 5">
          <a:extLst>
            <a:ext uri="{FF2B5EF4-FFF2-40B4-BE49-F238E27FC236}">
              <a16:creationId xmlns:a16="http://schemas.microsoft.com/office/drawing/2014/main" id="{3738755B-4698-BC42-BB09-71F4EA59E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2" name="AutoShape 5">
          <a:extLst>
            <a:ext uri="{FF2B5EF4-FFF2-40B4-BE49-F238E27FC236}">
              <a16:creationId xmlns:a16="http://schemas.microsoft.com/office/drawing/2014/main" id="{A3AEDD3A-9487-EB42-B34F-25F79904D3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3" name="AutoShape 5">
          <a:extLst>
            <a:ext uri="{FF2B5EF4-FFF2-40B4-BE49-F238E27FC236}">
              <a16:creationId xmlns:a16="http://schemas.microsoft.com/office/drawing/2014/main" id="{657474D8-FCAE-144A-AE60-FCCA7C0407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4" name="AutoShape 5">
          <a:extLst>
            <a:ext uri="{FF2B5EF4-FFF2-40B4-BE49-F238E27FC236}">
              <a16:creationId xmlns:a16="http://schemas.microsoft.com/office/drawing/2014/main" id="{75742D9F-6DAC-2C46-BC19-07AA3301B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5" name="AutoShape 5">
          <a:extLst>
            <a:ext uri="{FF2B5EF4-FFF2-40B4-BE49-F238E27FC236}">
              <a16:creationId xmlns:a16="http://schemas.microsoft.com/office/drawing/2014/main" id="{4ACC300B-2B7C-DE42-8D97-A36F46A3BC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6" name="AutoShape 5">
          <a:extLst>
            <a:ext uri="{FF2B5EF4-FFF2-40B4-BE49-F238E27FC236}">
              <a16:creationId xmlns:a16="http://schemas.microsoft.com/office/drawing/2014/main" id="{856FC466-FC37-5F40-B618-C75230AE71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7" name="AutoShape 5">
          <a:extLst>
            <a:ext uri="{FF2B5EF4-FFF2-40B4-BE49-F238E27FC236}">
              <a16:creationId xmlns:a16="http://schemas.microsoft.com/office/drawing/2014/main" id="{60047E7C-C279-E640-9CA1-48C3279486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8" name="AutoShape 5">
          <a:extLst>
            <a:ext uri="{FF2B5EF4-FFF2-40B4-BE49-F238E27FC236}">
              <a16:creationId xmlns:a16="http://schemas.microsoft.com/office/drawing/2014/main" id="{2C326BD9-F859-0349-9D13-37300E3B15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9" name="AutoShape 5">
          <a:extLst>
            <a:ext uri="{FF2B5EF4-FFF2-40B4-BE49-F238E27FC236}">
              <a16:creationId xmlns:a16="http://schemas.microsoft.com/office/drawing/2014/main" id="{0F835A0F-8208-A246-ACA6-53BA413501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90" name="AutoShape 5">
          <a:extLst>
            <a:ext uri="{FF2B5EF4-FFF2-40B4-BE49-F238E27FC236}">
              <a16:creationId xmlns:a16="http://schemas.microsoft.com/office/drawing/2014/main" id="{393D9589-B367-D648-8C76-A4D7A79AA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1" name="AutoShape 5">
          <a:extLst>
            <a:ext uri="{FF2B5EF4-FFF2-40B4-BE49-F238E27FC236}">
              <a16:creationId xmlns:a16="http://schemas.microsoft.com/office/drawing/2014/main" id="{4CE9BE48-FAE3-5345-B009-B662FBEA1D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2" name="AutoShape 5">
          <a:extLst>
            <a:ext uri="{FF2B5EF4-FFF2-40B4-BE49-F238E27FC236}">
              <a16:creationId xmlns:a16="http://schemas.microsoft.com/office/drawing/2014/main" id="{B6BA5C9C-AC46-0241-8DF3-DA91405AD3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3" name="AutoShape 5">
          <a:extLst>
            <a:ext uri="{FF2B5EF4-FFF2-40B4-BE49-F238E27FC236}">
              <a16:creationId xmlns:a16="http://schemas.microsoft.com/office/drawing/2014/main" id="{A445270A-8733-F442-BFB9-D7AF763BC1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4" name="AutoShape 5">
          <a:extLst>
            <a:ext uri="{FF2B5EF4-FFF2-40B4-BE49-F238E27FC236}">
              <a16:creationId xmlns:a16="http://schemas.microsoft.com/office/drawing/2014/main" id="{8EA7226B-9CD1-4140-9F11-7B26BB5F4B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5" name="AutoShape 5">
          <a:extLst>
            <a:ext uri="{FF2B5EF4-FFF2-40B4-BE49-F238E27FC236}">
              <a16:creationId xmlns:a16="http://schemas.microsoft.com/office/drawing/2014/main" id="{ECA0FC94-AA33-9548-859E-4644736050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6" name="AutoShape 5">
          <a:extLst>
            <a:ext uri="{FF2B5EF4-FFF2-40B4-BE49-F238E27FC236}">
              <a16:creationId xmlns:a16="http://schemas.microsoft.com/office/drawing/2014/main" id="{6796ADFA-1613-784C-B751-20972A5209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7" name="AutoShape 5">
          <a:extLst>
            <a:ext uri="{FF2B5EF4-FFF2-40B4-BE49-F238E27FC236}">
              <a16:creationId xmlns:a16="http://schemas.microsoft.com/office/drawing/2014/main" id="{08FF1BCE-4220-7F4B-81A2-E9753960F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8" name="AutoShape 5">
          <a:extLst>
            <a:ext uri="{FF2B5EF4-FFF2-40B4-BE49-F238E27FC236}">
              <a16:creationId xmlns:a16="http://schemas.microsoft.com/office/drawing/2014/main" id="{9BDCC061-CF4A-1B47-A1BC-544E65B48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9" name="AutoShape 5">
          <a:extLst>
            <a:ext uri="{FF2B5EF4-FFF2-40B4-BE49-F238E27FC236}">
              <a16:creationId xmlns:a16="http://schemas.microsoft.com/office/drawing/2014/main" id="{45D917B4-3D01-2346-B4EE-013E1436DE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0" name="AutoShape 5">
          <a:extLst>
            <a:ext uri="{FF2B5EF4-FFF2-40B4-BE49-F238E27FC236}">
              <a16:creationId xmlns:a16="http://schemas.microsoft.com/office/drawing/2014/main" id="{AE93E46D-C9F2-F74B-801A-74BA47D6E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1" name="AutoShape 5">
          <a:extLst>
            <a:ext uri="{FF2B5EF4-FFF2-40B4-BE49-F238E27FC236}">
              <a16:creationId xmlns:a16="http://schemas.microsoft.com/office/drawing/2014/main" id="{EFC2BF78-F136-DE4C-991A-79EDA7156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2" name="AutoShape 5">
          <a:extLst>
            <a:ext uri="{FF2B5EF4-FFF2-40B4-BE49-F238E27FC236}">
              <a16:creationId xmlns:a16="http://schemas.microsoft.com/office/drawing/2014/main" id="{09FB1EB2-6E6F-FD4C-9FD8-919DEF740B3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3" name="AutoShape 5">
          <a:extLst>
            <a:ext uri="{FF2B5EF4-FFF2-40B4-BE49-F238E27FC236}">
              <a16:creationId xmlns:a16="http://schemas.microsoft.com/office/drawing/2014/main" id="{54227B8C-DD8B-AA4A-9A74-88B5EF5788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4" name="AutoShape 5">
          <a:extLst>
            <a:ext uri="{FF2B5EF4-FFF2-40B4-BE49-F238E27FC236}">
              <a16:creationId xmlns:a16="http://schemas.microsoft.com/office/drawing/2014/main" id="{1D205892-0218-B74B-8F03-28133B8831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5" name="AutoShape 5">
          <a:extLst>
            <a:ext uri="{FF2B5EF4-FFF2-40B4-BE49-F238E27FC236}">
              <a16:creationId xmlns:a16="http://schemas.microsoft.com/office/drawing/2014/main" id="{E3949E1C-D212-5844-9ED2-31ABA9011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6" name="AutoShape 5">
          <a:extLst>
            <a:ext uri="{FF2B5EF4-FFF2-40B4-BE49-F238E27FC236}">
              <a16:creationId xmlns:a16="http://schemas.microsoft.com/office/drawing/2014/main" id="{185338B5-A3F8-C34A-B2D1-EA1805B2C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7" name="AutoShape 5">
          <a:extLst>
            <a:ext uri="{FF2B5EF4-FFF2-40B4-BE49-F238E27FC236}">
              <a16:creationId xmlns:a16="http://schemas.microsoft.com/office/drawing/2014/main" id="{32FA99AF-E9AE-0247-A051-7FFDBB0CC0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8" name="AutoShape 5">
          <a:extLst>
            <a:ext uri="{FF2B5EF4-FFF2-40B4-BE49-F238E27FC236}">
              <a16:creationId xmlns:a16="http://schemas.microsoft.com/office/drawing/2014/main" id="{EA42172C-E395-A64A-981E-65B174750D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9" name="AutoShape 5">
          <a:extLst>
            <a:ext uri="{FF2B5EF4-FFF2-40B4-BE49-F238E27FC236}">
              <a16:creationId xmlns:a16="http://schemas.microsoft.com/office/drawing/2014/main" id="{B69EDFCE-98F0-FF40-BBFC-24E7B32D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0" name="AutoShape 5">
          <a:extLst>
            <a:ext uri="{FF2B5EF4-FFF2-40B4-BE49-F238E27FC236}">
              <a16:creationId xmlns:a16="http://schemas.microsoft.com/office/drawing/2014/main" id="{3BF6E8F3-34FC-304B-9D23-C1E74BCDDE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1" name="AutoShape 5">
          <a:extLst>
            <a:ext uri="{FF2B5EF4-FFF2-40B4-BE49-F238E27FC236}">
              <a16:creationId xmlns:a16="http://schemas.microsoft.com/office/drawing/2014/main" id="{E7D1C859-13A6-B746-8DB6-5961BD4483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2" name="AutoShape 5">
          <a:extLst>
            <a:ext uri="{FF2B5EF4-FFF2-40B4-BE49-F238E27FC236}">
              <a16:creationId xmlns:a16="http://schemas.microsoft.com/office/drawing/2014/main" id="{523BB719-EBFC-5E46-AA58-64BF65C98B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3" name="AutoShape 5">
          <a:extLst>
            <a:ext uri="{FF2B5EF4-FFF2-40B4-BE49-F238E27FC236}">
              <a16:creationId xmlns:a16="http://schemas.microsoft.com/office/drawing/2014/main" id="{8C1F9828-4F37-5D4A-90A2-9716DAA3E6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4" name="AutoShape 5">
          <a:extLst>
            <a:ext uri="{FF2B5EF4-FFF2-40B4-BE49-F238E27FC236}">
              <a16:creationId xmlns:a16="http://schemas.microsoft.com/office/drawing/2014/main" id="{AD2A86DB-842D-0E47-A9FD-F878C4A00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5" name="AutoShape 5">
          <a:extLst>
            <a:ext uri="{FF2B5EF4-FFF2-40B4-BE49-F238E27FC236}">
              <a16:creationId xmlns:a16="http://schemas.microsoft.com/office/drawing/2014/main" id="{EADEA06B-D1EE-DC41-8724-CABC76ECFA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6" name="AutoShape 5">
          <a:extLst>
            <a:ext uri="{FF2B5EF4-FFF2-40B4-BE49-F238E27FC236}">
              <a16:creationId xmlns:a16="http://schemas.microsoft.com/office/drawing/2014/main" id="{BB65AA92-E301-EE4A-96B2-43A820A84B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7" name="AutoShape 5">
          <a:extLst>
            <a:ext uri="{FF2B5EF4-FFF2-40B4-BE49-F238E27FC236}">
              <a16:creationId xmlns:a16="http://schemas.microsoft.com/office/drawing/2014/main" id="{1F53D7D3-A6C4-A94F-AE7A-F39BFE0947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8" name="AutoShape 5">
          <a:extLst>
            <a:ext uri="{FF2B5EF4-FFF2-40B4-BE49-F238E27FC236}">
              <a16:creationId xmlns:a16="http://schemas.microsoft.com/office/drawing/2014/main" id="{32DC0B08-D04F-F342-96C8-1F4E38C96B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9" name="AutoShape 5">
          <a:extLst>
            <a:ext uri="{FF2B5EF4-FFF2-40B4-BE49-F238E27FC236}">
              <a16:creationId xmlns:a16="http://schemas.microsoft.com/office/drawing/2014/main" id="{18349115-496C-134D-8F03-A126D63767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20" name="AutoShape 5">
          <a:extLst>
            <a:ext uri="{FF2B5EF4-FFF2-40B4-BE49-F238E27FC236}">
              <a16:creationId xmlns:a16="http://schemas.microsoft.com/office/drawing/2014/main" id="{0E54C4D4-530D-B94A-B2EF-13722C9036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1" name="AutoShape 5">
          <a:extLst>
            <a:ext uri="{FF2B5EF4-FFF2-40B4-BE49-F238E27FC236}">
              <a16:creationId xmlns:a16="http://schemas.microsoft.com/office/drawing/2014/main" id="{D30A3CD3-6B61-4E46-BCB1-2143B2B37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2" name="AutoShape 5">
          <a:extLst>
            <a:ext uri="{FF2B5EF4-FFF2-40B4-BE49-F238E27FC236}">
              <a16:creationId xmlns:a16="http://schemas.microsoft.com/office/drawing/2014/main" id="{7A4F7C1A-DAC2-0341-AB30-33DC032492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3" name="AutoShape 5">
          <a:extLst>
            <a:ext uri="{FF2B5EF4-FFF2-40B4-BE49-F238E27FC236}">
              <a16:creationId xmlns:a16="http://schemas.microsoft.com/office/drawing/2014/main" id="{1CC6833E-ABA1-D047-BC04-4EF99EBA11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4" name="AutoShape 5">
          <a:extLst>
            <a:ext uri="{FF2B5EF4-FFF2-40B4-BE49-F238E27FC236}">
              <a16:creationId xmlns:a16="http://schemas.microsoft.com/office/drawing/2014/main" id="{EC2C474F-187F-0E4C-B290-E13FB36597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5" name="AutoShape 5">
          <a:extLst>
            <a:ext uri="{FF2B5EF4-FFF2-40B4-BE49-F238E27FC236}">
              <a16:creationId xmlns:a16="http://schemas.microsoft.com/office/drawing/2014/main" id="{25D01F66-784B-1F41-AEBE-CFC7FD37C2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6" name="AutoShape 5">
          <a:extLst>
            <a:ext uri="{FF2B5EF4-FFF2-40B4-BE49-F238E27FC236}">
              <a16:creationId xmlns:a16="http://schemas.microsoft.com/office/drawing/2014/main" id="{B6743909-5647-A246-ABD0-D8C39D64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7" name="AutoShape 5">
          <a:extLst>
            <a:ext uri="{FF2B5EF4-FFF2-40B4-BE49-F238E27FC236}">
              <a16:creationId xmlns:a16="http://schemas.microsoft.com/office/drawing/2014/main" id="{FE67130E-53AA-1A43-94E4-E86DE014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8" name="AutoShape 5">
          <a:extLst>
            <a:ext uri="{FF2B5EF4-FFF2-40B4-BE49-F238E27FC236}">
              <a16:creationId xmlns:a16="http://schemas.microsoft.com/office/drawing/2014/main" id="{76904CB9-C1E3-9743-862F-F3002372E0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9" name="AutoShape 5">
          <a:extLst>
            <a:ext uri="{FF2B5EF4-FFF2-40B4-BE49-F238E27FC236}">
              <a16:creationId xmlns:a16="http://schemas.microsoft.com/office/drawing/2014/main" id="{3FE15E91-4580-6942-A25A-76B08ADEA6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0" name="AutoShape 5">
          <a:extLst>
            <a:ext uri="{FF2B5EF4-FFF2-40B4-BE49-F238E27FC236}">
              <a16:creationId xmlns:a16="http://schemas.microsoft.com/office/drawing/2014/main" id="{8A025297-2DB9-CD45-B752-97BA4AE62F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1" name="AutoShape 5">
          <a:extLst>
            <a:ext uri="{FF2B5EF4-FFF2-40B4-BE49-F238E27FC236}">
              <a16:creationId xmlns:a16="http://schemas.microsoft.com/office/drawing/2014/main" id="{150855B6-6CFE-AE45-AB23-3D04C37AE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2" name="AutoShape 5">
          <a:extLst>
            <a:ext uri="{FF2B5EF4-FFF2-40B4-BE49-F238E27FC236}">
              <a16:creationId xmlns:a16="http://schemas.microsoft.com/office/drawing/2014/main" id="{C49B0A6A-0978-0046-8EDC-FEDE9E93C2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3" name="AutoShape 5">
          <a:extLst>
            <a:ext uri="{FF2B5EF4-FFF2-40B4-BE49-F238E27FC236}">
              <a16:creationId xmlns:a16="http://schemas.microsoft.com/office/drawing/2014/main" id="{1B4863A7-9453-D44A-96A8-2EFC75FCF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4" name="AutoShape 5">
          <a:extLst>
            <a:ext uri="{FF2B5EF4-FFF2-40B4-BE49-F238E27FC236}">
              <a16:creationId xmlns:a16="http://schemas.microsoft.com/office/drawing/2014/main" id="{E637B7C6-C638-FD4F-B1B4-3C99E5EEE6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5" name="AutoShape 5">
          <a:extLst>
            <a:ext uri="{FF2B5EF4-FFF2-40B4-BE49-F238E27FC236}">
              <a16:creationId xmlns:a16="http://schemas.microsoft.com/office/drawing/2014/main" id="{4C9284B8-6565-8447-9E45-9CAA851B9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6" name="AutoShape 5">
          <a:extLst>
            <a:ext uri="{FF2B5EF4-FFF2-40B4-BE49-F238E27FC236}">
              <a16:creationId xmlns:a16="http://schemas.microsoft.com/office/drawing/2014/main" id="{481B6A73-7105-334E-AB5B-00D62380A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7" name="AutoShape 5">
          <a:extLst>
            <a:ext uri="{FF2B5EF4-FFF2-40B4-BE49-F238E27FC236}">
              <a16:creationId xmlns:a16="http://schemas.microsoft.com/office/drawing/2014/main" id="{72372FD1-8B10-0B4C-A119-0540829E4D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8" name="AutoShape 5">
          <a:extLst>
            <a:ext uri="{FF2B5EF4-FFF2-40B4-BE49-F238E27FC236}">
              <a16:creationId xmlns:a16="http://schemas.microsoft.com/office/drawing/2014/main" id="{0C8AA773-56AB-DC42-A76D-8557ADAAE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9" name="AutoShape 5">
          <a:extLst>
            <a:ext uri="{FF2B5EF4-FFF2-40B4-BE49-F238E27FC236}">
              <a16:creationId xmlns:a16="http://schemas.microsoft.com/office/drawing/2014/main" id="{531F8628-5297-9B46-92DA-9686E235A8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0" name="AutoShape 5">
          <a:extLst>
            <a:ext uri="{FF2B5EF4-FFF2-40B4-BE49-F238E27FC236}">
              <a16:creationId xmlns:a16="http://schemas.microsoft.com/office/drawing/2014/main" id="{06035460-4CD2-454B-B765-DFC29BBD8E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1" name="AutoShape 5">
          <a:extLst>
            <a:ext uri="{FF2B5EF4-FFF2-40B4-BE49-F238E27FC236}">
              <a16:creationId xmlns:a16="http://schemas.microsoft.com/office/drawing/2014/main" id="{B54E4014-F844-B248-9325-4E7FFAA7F7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2" name="AutoShape 5">
          <a:extLst>
            <a:ext uri="{FF2B5EF4-FFF2-40B4-BE49-F238E27FC236}">
              <a16:creationId xmlns:a16="http://schemas.microsoft.com/office/drawing/2014/main" id="{32AED0FE-C7B5-BF41-AF49-DC76B1F5C9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3" name="AutoShape 5">
          <a:extLst>
            <a:ext uri="{FF2B5EF4-FFF2-40B4-BE49-F238E27FC236}">
              <a16:creationId xmlns:a16="http://schemas.microsoft.com/office/drawing/2014/main" id="{6FB8301D-5E22-9D41-99DE-679088B4D3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4" name="AutoShape 5">
          <a:extLst>
            <a:ext uri="{FF2B5EF4-FFF2-40B4-BE49-F238E27FC236}">
              <a16:creationId xmlns:a16="http://schemas.microsoft.com/office/drawing/2014/main" id="{D8E1E423-2979-5449-A727-9803AFEF39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5" name="AutoShape 5">
          <a:extLst>
            <a:ext uri="{FF2B5EF4-FFF2-40B4-BE49-F238E27FC236}">
              <a16:creationId xmlns:a16="http://schemas.microsoft.com/office/drawing/2014/main" id="{9604BEA1-4D81-A941-B192-CDA484465F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6" name="AutoShape 5">
          <a:extLst>
            <a:ext uri="{FF2B5EF4-FFF2-40B4-BE49-F238E27FC236}">
              <a16:creationId xmlns:a16="http://schemas.microsoft.com/office/drawing/2014/main" id="{C534EB60-9819-D04D-A0E4-38BE7D6EA9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7" name="AutoShape 5">
          <a:extLst>
            <a:ext uri="{FF2B5EF4-FFF2-40B4-BE49-F238E27FC236}">
              <a16:creationId xmlns:a16="http://schemas.microsoft.com/office/drawing/2014/main" id="{9C042722-AC74-D547-94FD-83FCB128DA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8" name="AutoShape 5">
          <a:extLst>
            <a:ext uri="{FF2B5EF4-FFF2-40B4-BE49-F238E27FC236}">
              <a16:creationId xmlns:a16="http://schemas.microsoft.com/office/drawing/2014/main" id="{2F2A4F10-BACD-0642-BEA8-2F6F399B4F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9" name="AutoShape 5">
          <a:extLst>
            <a:ext uri="{FF2B5EF4-FFF2-40B4-BE49-F238E27FC236}">
              <a16:creationId xmlns:a16="http://schemas.microsoft.com/office/drawing/2014/main" id="{A69A3404-D8DF-BB49-BDEB-306B137B1A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50" name="AutoShape 5">
          <a:extLst>
            <a:ext uri="{FF2B5EF4-FFF2-40B4-BE49-F238E27FC236}">
              <a16:creationId xmlns:a16="http://schemas.microsoft.com/office/drawing/2014/main" id="{6D8C3A29-457B-F345-9B78-E395857F1E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1" name="AutoShape 5">
          <a:extLst>
            <a:ext uri="{FF2B5EF4-FFF2-40B4-BE49-F238E27FC236}">
              <a16:creationId xmlns:a16="http://schemas.microsoft.com/office/drawing/2014/main" id="{554649C1-6D20-504B-AC91-42CBC10E22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2" name="AutoShape 5">
          <a:extLst>
            <a:ext uri="{FF2B5EF4-FFF2-40B4-BE49-F238E27FC236}">
              <a16:creationId xmlns:a16="http://schemas.microsoft.com/office/drawing/2014/main" id="{9BBC472F-CD73-DA41-B749-2187D26ED2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3" name="AutoShape 5">
          <a:extLst>
            <a:ext uri="{FF2B5EF4-FFF2-40B4-BE49-F238E27FC236}">
              <a16:creationId xmlns:a16="http://schemas.microsoft.com/office/drawing/2014/main" id="{9EF05087-6113-7247-B895-8B10337FDE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4" name="AutoShape 5">
          <a:extLst>
            <a:ext uri="{FF2B5EF4-FFF2-40B4-BE49-F238E27FC236}">
              <a16:creationId xmlns:a16="http://schemas.microsoft.com/office/drawing/2014/main" id="{D090CAE9-5B5E-2D41-B10A-5AD8DA3335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5" name="AutoShape 5">
          <a:extLst>
            <a:ext uri="{FF2B5EF4-FFF2-40B4-BE49-F238E27FC236}">
              <a16:creationId xmlns:a16="http://schemas.microsoft.com/office/drawing/2014/main" id="{E722DB6E-04DA-3C48-A44B-091CD90086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6" name="AutoShape 5">
          <a:extLst>
            <a:ext uri="{FF2B5EF4-FFF2-40B4-BE49-F238E27FC236}">
              <a16:creationId xmlns:a16="http://schemas.microsoft.com/office/drawing/2014/main" id="{DCCBCFDA-6AE6-1C44-9C35-2EC6F1E683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7" name="AutoShape 5">
          <a:extLst>
            <a:ext uri="{FF2B5EF4-FFF2-40B4-BE49-F238E27FC236}">
              <a16:creationId xmlns:a16="http://schemas.microsoft.com/office/drawing/2014/main" id="{85E9D03F-5CF3-6049-9253-63468B81FF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8" name="AutoShape 5">
          <a:extLst>
            <a:ext uri="{FF2B5EF4-FFF2-40B4-BE49-F238E27FC236}">
              <a16:creationId xmlns:a16="http://schemas.microsoft.com/office/drawing/2014/main" id="{F9738404-3A1B-704D-9DB4-0C4358929E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9" name="AutoShape 5">
          <a:extLst>
            <a:ext uri="{FF2B5EF4-FFF2-40B4-BE49-F238E27FC236}">
              <a16:creationId xmlns:a16="http://schemas.microsoft.com/office/drawing/2014/main" id="{7959CEF8-8264-D044-8AB0-6328F11CC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0" name="AutoShape 5">
          <a:extLst>
            <a:ext uri="{FF2B5EF4-FFF2-40B4-BE49-F238E27FC236}">
              <a16:creationId xmlns:a16="http://schemas.microsoft.com/office/drawing/2014/main" id="{C2AD800C-3043-2F49-B53A-98D4BD5EAC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1" name="AutoShape 5">
          <a:extLst>
            <a:ext uri="{FF2B5EF4-FFF2-40B4-BE49-F238E27FC236}">
              <a16:creationId xmlns:a16="http://schemas.microsoft.com/office/drawing/2014/main" id="{BA993BDE-EF90-5344-BAB9-DC822CE9A9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2" name="AutoShape 5">
          <a:extLst>
            <a:ext uri="{FF2B5EF4-FFF2-40B4-BE49-F238E27FC236}">
              <a16:creationId xmlns:a16="http://schemas.microsoft.com/office/drawing/2014/main" id="{C1094C00-B676-7447-9C83-04AD717E15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3" name="AutoShape 5">
          <a:extLst>
            <a:ext uri="{FF2B5EF4-FFF2-40B4-BE49-F238E27FC236}">
              <a16:creationId xmlns:a16="http://schemas.microsoft.com/office/drawing/2014/main" id="{B75E2AFA-917A-AC4B-8E2C-F99ADC16E6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4" name="AutoShape 5">
          <a:extLst>
            <a:ext uri="{FF2B5EF4-FFF2-40B4-BE49-F238E27FC236}">
              <a16:creationId xmlns:a16="http://schemas.microsoft.com/office/drawing/2014/main" id="{796575C9-B5B7-1648-B508-D68C01671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5" name="AutoShape 5">
          <a:extLst>
            <a:ext uri="{FF2B5EF4-FFF2-40B4-BE49-F238E27FC236}">
              <a16:creationId xmlns:a16="http://schemas.microsoft.com/office/drawing/2014/main" id="{29DB476A-9CA4-8F4B-964C-614EED8DDA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6" name="AutoShape 5">
          <a:extLst>
            <a:ext uri="{FF2B5EF4-FFF2-40B4-BE49-F238E27FC236}">
              <a16:creationId xmlns:a16="http://schemas.microsoft.com/office/drawing/2014/main" id="{22C7272E-C1F5-0043-881F-38861BC31F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7" name="AutoShape 5">
          <a:extLst>
            <a:ext uri="{FF2B5EF4-FFF2-40B4-BE49-F238E27FC236}">
              <a16:creationId xmlns:a16="http://schemas.microsoft.com/office/drawing/2014/main" id="{397B5E27-9552-F345-BEB8-F1A6DB20AB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8" name="AutoShape 5">
          <a:extLst>
            <a:ext uri="{FF2B5EF4-FFF2-40B4-BE49-F238E27FC236}">
              <a16:creationId xmlns:a16="http://schemas.microsoft.com/office/drawing/2014/main" id="{0E3C53BE-5235-9E4D-B7F7-8A362B64B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9" name="AutoShape 5">
          <a:extLst>
            <a:ext uri="{FF2B5EF4-FFF2-40B4-BE49-F238E27FC236}">
              <a16:creationId xmlns:a16="http://schemas.microsoft.com/office/drawing/2014/main" id="{CDE63A9C-8D03-EE4A-8300-4EC15096AD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0" name="AutoShape 5">
          <a:extLst>
            <a:ext uri="{FF2B5EF4-FFF2-40B4-BE49-F238E27FC236}">
              <a16:creationId xmlns:a16="http://schemas.microsoft.com/office/drawing/2014/main" id="{3A79E36C-B01C-274A-8A98-244B12D765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1" name="AutoShape 5">
          <a:extLst>
            <a:ext uri="{FF2B5EF4-FFF2-40B4-BE49-F238E27FC236}">
              <a16:creationId xmlns:a16="http://schemas.microsoft.com/office/drawing/2014/main" id="{FFDA2F01-84A8-AD4F-A7BB-C5E88E116A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2" name="AutoShape 5">
          <a:extLst>
            <a:ext uri="{FF2B5EF4-FFF2-40B4-BE49-F238E27FC236}">
              <a16:creationId xmlns:a16="http://schemas.microsoft.com/office/drawing/2014/main" id="{C854986D-C906-F941-B3E1-CC71F7D06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3" name="AutoShape 5">
          <a:extLst>
            <a:ext uri="{FF2B5EF4-FFF2-40B4-BE49-F238E27FC236}">
              <a16:creationId xmlns:a16="http://schemas.microsoft.com/office/drawing/2014/main" id="{9EC1DF80-DE75-1F43-9E75-BF2CA130B38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4" name="AutoShape 5">
          <a:extLst>
            <a:ext uri="{FF2B5EF4-FFF2-40B4-BE49-F238E27FC236}">
              <a16:creationId xmlns:a16="http://schemas.microsoft.com/office/drawing/2014/main" id="{5B004659-1575-504C-A898-7F784D867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5" name="AutoShape 5">
          <a:extLst>
            <a:ext uri="{FF2B5EF4-FFF2-40B4-BE49-F238E27FC236}">
              <a16:creationId xmlns:a16="http://schemas.microsoft.com/office/drawing/2014/main" id="{90F8FF8E-7349-FA40-862A-A66E5DC627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6" name="AutoShape 5">
          <a:extLst>
            <a:ext uri="{FF2B5EF4-FFF2-40B4-BE49-F238E27FC236}">
              <a16:creationId xmlns:a16="http://schemas.microsoft.com/office/drawing/2014/main" id="{2F11955F-5EF3-0541-9819-9DAE6013BA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7" name="AutoShape 5">
          <a:extLst>
            <a:ext uri="{FF2B5EF4-FFF2-40B4-BE49-F238E27FC236}">
              <a16:creationId xmlns:a16="http://schemas.microsoft.com/office/drawing/2014/main" id="{4F3B4DC4-65DF-7E4F-8B91-72E4A7C901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8" name="AutoShape 5">
          <a:extLst>
            <a:ext uri="{FF2B5EF4-FFF2-40B4-BE49-F238E27FC236}">
              <a16:creationId xmlns:a16="http://schemas.microsoft.com/office/drawing/2014/main" id="{7DA4ACB0-8BC7-484B-8D40-D75D529E94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9" name="AutoShape 5">
          <a:extLst>
            <a:ext uri="{FF2B5EF4-FFF2-40B4-BE49-F238E27FC236}">
              <a16:creationId xmlns:a16="http://schemas.microsoft.com/office/drawing/2014/main" id="{382E9A41-E7CE-D945-8CD0-4AE77252B6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80" name="AutoShape 5">
          <a:extLst>
            <a:ext uri="{FF2B5EF4-FFF2-40B4-BE49-F238E27FC236}">
              <a16:creationId xmlns:a16="http://schemas.microsoft.com/office/drawing/2014/main" id="{64CDDED1-9352-D446-9715-6030F2B830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1" name="AutoShape 5">
          <a:extLst>
            <a:ext uri="{FF2B5EF4-FFF2-40B4-BE49-F238E27FC236}">
              <a16:creationId xmlns:a16="http://schemas.microsoft.com/office/drawing/2014/main" id="{8CEABBA0-CDE6-6144-87A6-417205C4AA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2" name="AutoShape 5">
          <a:extLst>
            <a:ext uri="{FF2B5EF4-FFF2-40B4-BE49-F238E27FC236}">
              <a16:creationId xmlns:a16="http://schemas.microsoft.com/office/drawing/2014/main" id="{3AA11070-901A-184E-BDAC-86AC998B1E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3" name="AutoShape 5">
          <a:extLst>
            <a:ext uri="{FF2B5EF4-FFF2-40B4-BE49-F238E27FC236}">
              <a16:creationId xmlns:a16="http://schemas.microsoft.com/office/drawing/2014/main" id="{1EC38741-C066-D143-9D41-87F296EC5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4" name="AutoShape 5">
          <a:extLst>
            <a:ext uri="{FF2B5EF4-FFF2-40B4-BE49-F238E27FC236}">
              <a16:creationId xmlns:a16="http://schemas.microsoft.com/office/drawing/2014/main" id="{A23AED52-5CEF-DC4B-BEFE-9699329A4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5" name="AutoShape 5">
          <a:extLst>
            <a:ext uri="{FF2B5EF4-FFF2-40B4-BE49-F238E27FC236}">
              <a16:creationId xmlns:a16="http://schemas.microsoft.com/office/drawing/2014/main" id="{F5AEFCCD-F02E-2E4E-8154-787E52B474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6" name="AutoShape 5">
          <a:extLst>
            <a:ext uri="{FF2B5EF4-FFF2-40B4-BE49-F238E27FC236}">
              <a16:creationId xmlns:a16="http://schemas.microsoft.com/office/drawing/2014/main" id="{1EBBEA83-D959-A848-B12B-23503947B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7" name="AutoShape 5">
          <a:extLst>
            <a:ext uri="{FF2B5EF4-FFF2-40B4-BE49-F238E27FC236}">
              <a16:creationId xmlns:a16="http://schemas.microsoft.com/office/drawing/2014/main" id="{91096FFD-2B39-944A-97BE-7ABCBFEF59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8" name="AutoShape 5">
          <a:extLst>
            <a:ext uri="{FF2B5EF4-FFF2-40B4-BE49-F238E27FC236}">
              <a16:creationId xmlns:a16="http://schemas.microsoft.com/office/drawing/2014/main" id="{1F7D254A-E5B1-A348-B335-3B264167EB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9" name="AutoShape 5">
          <a:extLst>
            <a:ext uri="{FF2B5EF4-FFF2-40B4-BE49-F238E27FC236}">
              <a16:creationId xmlns:a16="http://schemas.microsoft.com/office/drawing/2014/main" id="{1A927B31-8AD7-8F4F-B4E8-CC877882A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0" name="AutoShape 5">
          <a:extLst>
            <a:ext uri="{FF2B5EF4-FFF2-40B4-BE49-F238E27FC236}">
              <a16:creationId xmlns:a16="http://schemas.microsoft.com/office/drawing/2014/main" id="{D5EF0E3F-6CF8-1C44-98BD-04BC4FECAF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1" name="AutoShape 5">
          <a:extLst>
            <a:ext uri="{FF2B5EF4-FFF2-40B4-BE49-F238E27FC236}">
              <a16:creationId xmlns:a16="http://schemas.microsoft.com/office/drawing/2014/main" id="{0B0AF78F-7468-E54F-BD3B-3FCDF884E9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2" name="AutoShape 5">
          <a:extLst>
            <a:ext uri="{FF2B5EF4-FFF2-40B4-BE49-F238E27FC236}">
              <a16:creationId xmlns:a16="http://schemas.microsoft.com/office/drawing/2014/main" id="{69809FC8-033C-5C47-B2E4-BD9C2E29D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3" name="AutoShape 5">
          <a:extLst>
            <a:ext uri="{FF2B5EF4-FFF2-40B4-BE49-F238E27FC236}">
              <a16:creationId xmlns:a16="http://schemas.microsoft.com/office/drawing/2014/main" id="{B7DE8AFF-9276-6B4E-B06F-9CA3A03CA6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4" name="AutoShape 5">
          <a:extLst>
            <a:ext uri="{FF2B5EF4-FFF2-40B4-BE49-F238E27FC236}">
              <a16:creationId xmlns:a16="http://schemas.microsoft.com/office/drawing/2014/main" id="{97BEFDF5-F427-6042-8285-56C7036D30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5" name="AutoShape 5">
          <a:extLst>
            <a:ext uri="{FF2B5EF4-FFF2-40B4-BE49-F238E27FC236}">
              <a16:creationId xmlns:a16="http://schemas.microsoft.com/office/drawing/2014/main" id="{F6E9A4A4-4DFC-3545-85F4-490AEA7C9F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6" name="AutoShape 5">
          <a:extLst>
            <a:ext uri="{FF2B5EF4-FFF2-40B4-BE49-F238E27FC236}">
              <a16:creationId xmlns:a16="http://schemas.microsoft.com/office/drawing/2014/main" id="{C0685D9C-E643-DA41-8984-FD6AE14B50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7" name="AutoShape 5">
          <a:extLst>
            <a:ext uri="{FF2B5EF4-FFF2-40B4-BE49-F238E27FC236}">
              <a16:creationId xmlns:a16="http://schemas.microsoft.com/office/drawing/2014/main" id="{5A71B37B-9232-1745-852D-7EDB343B2F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8" name="AutoShape 5">
          <a:extLst>
            <a:ext uri="{FF2B5EF4-FFF2-40B4-BE49-F238E27FC236}">
              <a16:creationId xmlns:a16="http://schemas.microsoft.com/office/drawing/2014/main" id="{49ACE43E-DCB8-A94F-B787-632FA43CC2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9" name="AutoShape 5">
          <a:extLst>
            <a:ext uri="{FF2B5EF4-FFF2-40B4-BE49-F238E27FC236}">
              <a16:creationId xmlns:a16="http://schemas.microsoft.com/office/drawing/2014/main" id="{A414EF19-B43B-024D-82A0-8CC49B610E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0" name="AutoShape 5">
          <a:extLst>
            <a:ext uri="{FF2B5EF4-FFF2-40B4-BE49-F238E27FC236}">
              <a16:creationId xmlns:a16="http://schemas.microsoft.com/office/drawing/2014/main" id="{98DA7730-4606-D041-A16B-9A89BE4BC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1" name="AutoShape 5">
          <a:extLst>
            <a:ext uri="{FF2B5EF4-FFF2-40B4-BE49-F238E27FC236}">
              <a16:creationId xmlns:a16="http://schemas.microsoft.com/office/drawing/2014/main" id="{5D5CEB48-0D52-E240-AB37-BF5D755A21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2" name="AutoShape 5">
          <a:extLst>
            <a:ext uri="{FF2B5EF4-FFF2-40B4-BE49-F238E27FC236}">
              <a16:creationId xmlns:a16="http://schemas.microsoft.com/office/drawing/2014/main" id="{E8C39A83-7921-8D41-8C10-328709BB30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3" name="AutoShape 5">
          <a:extLst>
            <a:ext uri="{FF2B5EF4-FFF2-40B4-BE49-F238E27FC236}">
              <a16:creationId xmlns:a16="http://schemas.microsoft.com/office/drawing/2014/main" id="{2856C47C-DDC1-B143-9892-0193572123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4" name="AutoShape 5">
          <a:extLst>
            <a:ext uri="{FF2B5EF4-FFF2-40B4-BE49-F238E27FC236}">
              <a16:creationId xmlns:a16="http://schemas.microsoft.com/office/drawing/2014/main" id="{61A6B220-19C8-2C45-86B8-92196DDC3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5" name="AutoShape 5">
          <a:extLst>
            <a:ext uri="{FF2B5EF4-FFF2-40B4-BE49-F238E27FC236}">
              <a16:creationId xmlns:a16="http://schemas.microsoft.com/office/drawing/2014/main" id="{3E630FD0-072F-6240-86A6-0FD7298874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6" name="AutoShape 5">
          <a:extLst>
            <a:ext uri="{FF2B5EF4-FFF2-40B4-BE49-F238E27FC236}">
              <a16:creationId xmlns:a16="http://schemas.microsoft.com/office/drawing/2014/main" id="{10A10576-1F50-E044-AA11-7F40D6D1C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7" name="AutoShape 5">
          <a:extLst>
            <a:ext uri="{FF2B5EF4-FFF2-40B4-BE49-F238E27FC236}">
              <a16:creationId xmlns:a16="http://schemas.microsoft.com/office/drawing/2014/main" id="{B3EBC1D4-1A0C-F548-873D-C01A4B3128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8" name="AutoShape 5">
          <a:extLst>
            <a:ext uri="{FF2B5EF4-FFF2-40B4-BE49-F238E27FC236}">
              <a16:creationId xmlns:a16="http://schemas.microsoft.com/office/drawing/2014/main" id="{AECF9435-EE1E-7E45-BA0B-D1530F9D90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9" name="AutoShape 5">
          <a:extLst>
            <a:ext uri="{FF2B5EF4-FFF2-40B4-BE49-F238E27FC236}">
              <a16:creationId xmlns:a16="http://schemas.microsoft.com/office/drawing/2014/main" id="{CA8E9059-AF6A-A44F-AEE3-C8F27D5842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10" name="AutoShape 5">
          <a:extLst>
            <a:ext uri="{FF2B5EF4-FFF2-40B4-BE49-F238E27FC236}">
              <a16:creationId xmlns:a16="http://schemas.microsoft.com/office/drawing/2014/main" id="{A41E54AA-A61D-594D-974C-71D6F98EEC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1" name="AutoShape 5">
          <a:extLst>
            <a:ext uri="{FF2B5EF4-FFF2-40B4-BE49-F238E27FC236}">
              <a16:creationId xmlns:a16="http://schemas.microsoft.com/office/drawing/2014/main" id="{EA28BBD6-81D9-274B-A7F8-79EFE2ABDD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2" name="AutoShape 5">
          <a:extLst>
            <a:ext uri="{FF2B5EF4-FFF2-40B4-BE49-F238E27FC236}">
              <a16:creationId xmlns:a16="http://schemas.microsoft.com/office/drawing/2014/main" id="{F09155A6-B724-A048-9D4A-C484A1D98B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3" name="AutoShape 5">
          <a:extLst>
            <a:ext uri="{FF2B5EF4-FFF2-40B4-BE49-F238E27FC236}">
              <a16:creationId xmlns:a16="http://schemas.microsoft.com/office/drawing/2014/main" id="{658EB347-1BE1-D741-BB0F-4B5094B67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4" name="AutoShape 5">
          <a:extLst>
            <a:ext uri="{FF2B5EF4-FFF2-40B4-BE49-F238E27FC236}">
              <a16:creationId xmlns:a16="http://schemas.microsoft.com/office/drawing/2014/main" id="{32F30334-7923-984D-AB80-AD206EE6B5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5" name="AutoShape 5">
          <a:extLst>
            <a:ext uri="{FF2B5EF4-FFF2-40B4-BE49-F238E27FC236}">
              <a16:creationId xmlns:a16="http://schemas.microsoft.com/office/drawing/2014/main" id="{99C7E492-EB5E-7C4D-A485-DA01055A8B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6" name="AutoShape 5">
          <a:extLst>
            <a:ext uri="{FF2B5EF4-FFF2-40B4-BE49-F238E27FC236}">
              <a16:creationId xmlns:a16="http://schemas.microsoft.com/office/drawing/2014/main" id="{3D8E83DC-5A68-0E47-9880-CAE4BE4DCB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7" name="AutoShape 5">
          <a:extLst>
            <a:ext uri="{FF2B5EF4-FFF2-40B4-BE49-F238E27FC236}">
              <a16:creationId xmlns:a16="http://schemas.microsoft.com/office/drawing/2014/main" id="{50AB4B75-44FB-D94F-9655-5658616280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8" name="AutoShape 5">
          <a:extLst>
            <a:ext uri="{FF2B5EF4-FFF2-40B4-BE49-F238E27FC236}">
              <a16:creationId xmlns:a16="http://schemas.microsoft.com/office/drawing/2014/main" id="{BCF35AC4-B4F3-B948-B20A-7950D86025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9" name="AutoShape 5">
          <a:extLst>
            <a:ext uri="{FF2B5EF4-FFF2-40B4-BE49-F238E27FC236}">
              <a16:creationId xmlns:a16="http://schemas.microsoft.com/office/drawing/2014/main" id="{374EA5DA-B6DF-8442-8798-AAA8A518D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0" name="AutoShape 5">
          <a:extLst>
            <a:ext uri="{FF2B5EF4-FFF2-40B4-BE49-F238E27FC236}">
              <a16:creationId xmlns:a16="http://schemas.microsoft.com/office/drawing/2014/main" id="{B8CED9F8-B335-7E45-BCDB-BBB6D3B43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1" name="AutoShape 5">
          <a:extLst>
            <a:ext uri="{FF2B5EF4-FFF2-40B4-BE49-F238E27FC236}">
              <a16:creationId xmlns:a16="http://schemas.microsoft.com/office/drawing/2014/main" id="{4B689775-3120-E445-9DBB-BD9D737D02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2" name="AutoShape 5">
          <a:extLst>
            <a:ext uri="{FF2B5EF4-FFF2-40B4-BE49-F238E27FC236}">
              <a16:creationId xmlns:a16="http://schemas.microsoft.com/office/drawing/2014/main" id="{5361B897-0DB0-7546-9C03-FBA8A75FBF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3" name="AutoShape 5">
          <a:extLst>
            <a:ext uri="{FF2B5EF4-FFF2-40B4-BE49-F238E27FC236}">
              <a16:creationId xmlns:a16="http://schemas.microsoft.com/office/drawing/2014/main" id="{7E30161A-3E70-614B-9576-4437B9C750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4" name="AutoShape 5">
          <a:extLst>
            <a:ext uri="{FF2B5EF4-FFF2-40B4-BE49-F238E27FC236}">
              <a16:creationId xmlns:a16="http://schemas.microsoft.com/office/drawing/2014/main" id="{DED5B86E-A989-CE4D-BBF2-D7F9D3C7C4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5" name="AutoShape 5">
          <a:extLst>
            <a:ext uri="{FF2B5EF4-FFF2-40B4-BE49-F238E27FC236}">
              <a16:creationId xmlns:a16="http://schemas.microsoft.com/office/drawing/2014/main" id="{DFA3FA67-507E-C64F-BE08-F3C43C0EEF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6" name="AutoShape 5">
          <a:extLst>
            <a:ext uri="{FF2B5EF4-FFF2-40B4-BE49-F238E27FC236}">
              <a16:creationId xmlns:a16="http://schemas.microsoft.com/office/drawing/2014/main" id="{A20A9C9E-CD66-724B-BCC1-946768C9D2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7" name="AutoShape 5">
          <a:extLst>
            <a:ext uri="{FF2B5EF4-FFF2-40B4-BE49-F238E27FC236}">
              <a16:creationId xmlns:a16="http://schemas.microsoft.com/office/drawing/2014/main" id="{F6F236DD-2915-8647-8A8B-C6BB44FD3B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8" name="AutoShape 5">
          <a:extLst>
            <a:ext uri="{FF2B5EF4-FFF2-40B4-BE49-F238E27FC236}">
              <a16:creationId xmlns:a16="http://schemas.microsoft.com/office/drawing/2014/main" id="{E96190DA-6288-C04A-9411-629D1D634C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9" name="AutoShape 5">
          <a:extLst>
            <a:ext uri="{FF2B5EF4-FFF2-40B4-BE49-F238E27FC236}">
              <a16:creationId xmlns:a16="http://schemas.microsoft.com/office/drawing/2014/main" id="{CE9CCB9C-AFE5-AF4C-BDA4-997F6590D8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0" name="AutoShape 5">
          <a:extLst>
            <a:ext uri="{FF2B5EF4-FFF2-40B4-BE49-F238E27FC236}">
              <a16:creationId xmlns:a16="http://schemas.microsoft.com/office/drawing/2014/main" id="{424D1DDC-1B19-524C-9E0C-0E93DB16B4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1" name="AutoShape 5">
          <a:extLst>
            <a:ext uri="{FF2B5EF4-FFF2-40B4-BE49-F238E27FC236}">
              <a16:creationId xmlns:a16="http://schemas.microsoft.com/office/drawing/2014/main" id="{E8DE6E98-EB57-1B44-A6E2-8871836E1B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2" name="AutoShape 5">
          <a:extLst>
            <a:ext uri="{FF2B5EF4-FFF2-40B4-BE49-F238E27FC236}">
              <a16:creationId xmlns:a16="http://schemas.microsoft.com/office/drawing/2014/main" id="{35367FA6-0888-CB44-B21C-325AD3CBCA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3" name="AutoShape 5">
          <a:extLst>
            <a:ext uri="{FF2B5EF4-FFF2-40B4-BE49-F238E27FC236}">
              <a16:creationId xmlns:a16="http://schemas.microsoft.com/office/drawing/2014/main" id="{6B622779-CC55-5341-B9E1-1EA99B3F3D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4" name="AutoShape 5">
          <a:extLst>
            <a:ext uri="{FF2B5EF4-FFF2-40B4-BE49-F238E27FC236}">
              <a16:creationId xmlns:a16="http://schemas.microsoft.com/office/drawing/2014/main" id="{3A0A647A-7575-6F47-89AF-ABD3510A46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5" name="AutoShape 5">
          <a:extLst>
            <a:ext uri="{FF2B5EF4-FFF2-40B4-BE49-F238E27FC236}">
              <a16:creationId xmlns:a16="http://schemas.microsoft.com/office/drawing/2014/main" id="{1597B8E7-DE45-0546-AA56-554E97CE45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6" name="AutoShape 5">
          <a:extLst>
            <a:ext uri="{FF2B5EF4-FFF2-40B4-BE49-F238E27FC236}">
              <a16:creationId xmlns:a16="http://schemas.microsoft.com/office/drawing/2014/main" id="{F87C8AE0-A3B6-DE4C-9588-99AF4F5645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7" name="AutoShape 5">
          <a:extLst>
            <a:ext uri="{FF2B5EF4-FFF2-40B4-BE49-F238E27FC236}">
              <a16:creationId xmlns:a16="http://schemas.microsoft.com/office/drawing/2014/main" id="{58B1E910-FC2A-574C-810D-F7AAD95FF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8" name="AutoShape 5">
          <a:extLst>
            <a:ext uri="{FF2B5EF4-FFF2-40B4-BE49-F238E27FC236}">
              <a16:creationId xmlns:a16="http://schemas.microsoft.com/office/drawing/2014/main" id="{2263E232-ADE4-7344-8927-07BC63B3D4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9" name="AutoShape 5">
          <a:extLst>
            <a:ext uri="{FF2B5EF4-FFF2-40B4-BE49-F238E27FC236}">
              <a16:creationId xmlns:a16="http://schemas.microsoft.com/office/drawing/2014/main" id="{501D5438-0C59-C44D-911A-F65BD2E4CA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40" name="AutoShape 5">
          <a:extLst>
            <a:ext uri="{FF2B5EF4-FFF2-40B4-BE49-F238E27FC236}">
              <a16:creationId xmlns:a16="http://schemas.microsoft.com/office/drawing/2014/main" id="{903BE1F4-773E-1348-90F5-B83A5C9A83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1" name="AutoShape 5">
          <a:extLst>
            <a:ext uri="{FF2B5EF4-FFF2-40B4-BE49-F238E27FC236}">
              <a16:creationId xmlns:a16="http://schemas.microsoft.com/office/drawing/2014/main" id="{800BB395-FA0F-BF42-B630-F5EAEDB0FC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2" name="AutoShape 5">
          <a:extLst>
            <a:ext uri="{FF2B5EF4-FFF2-40B4-BE49-F238E27FC236}">
              <a16:creationId xmlns:a16="http://schemas.microsoft.com/office/drawing/2014/main" id="{6DEB5144-B362-EC49-8010-C284B3A6FD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3" name="AutoShape 5">
          <a:extLst>
            <a:ext uri="{FF2B5EF4-FFF2-40B4-BE49-F238E27FC236}">
              <a16:creationId xmlns:a16="http://schemas.microsoft.com/office/drawing/2014/main" id="{ACF13B8E-21D2-6941-9A8F-742BA18A86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4" name="AutoShape 5">
          <a:extLst>
            <a:ext uri="{FF2B5EF4-FFF2-40B4-BE49-F238E27FC236}">
              <a16:creationId xmlns:a16="http://schemas.microsoft.com/office/drawing/2014/main" id="{75F171B2-0799-F04D-9256-707F32949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5" name="AutoShape 5">
          <a:extLst>
            <a:ext uri="{FF2B5EF4-FFF2-40B4-BE49-F238E27FC236}">
              <a16:creationId xmlns:a16="http://schemas.microsoft.com/office/drawing/2014/main" id="{AC43280C-AA22-EF44-AEB8-A190FAD1BA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6" name="AutoShape 5">
          <a:extLst>
            <a:ext uri="{FF2B5EF4-FFF2-40B4-BE49-F238E27FC236}">
              <a16:creationId xmlns:a16="http://schemas.microsoft.com/office/drawing/2014/main" id="{97C090D0-0AD6-8345-8647-FF5100F176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7" name="AutoShape 5">
          <a:extLst>
            <a:ext uri="{FF2B5EF4-FFF2-40B4-BE49-F238E27FC236}">
              <a16:creationId xmlns:a16="http://schemas.microsoft.com/office/drawing/2014/main" id="{DCA72727-6551-A14D-8798-000A86FB6B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8" name="AutoShape 5">
          <a:extLst>
            <a:ext uri="{FF2B5EF4-FFF2-40B4-BE49-F238E27FC236}">
              <a16:creationId xmlns:a16="http://schemas.microsoft.com/office/drawing/2014/main" id="{CC8E4A62-D76F-AF46-A105-96813F0A5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9" name="AutoShape 5">
          <a:extLst>
            <a:ext uri="{FF2B5EF4-FFF2-40B4-BE49-F238E27FC236}">
              <a16:creationId xmlns:a16="http://schemas.microsoft.com/office/drawing/2014/main" id="{D7E6E4F8-18D2-2740-841C-84BABFFD1C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0" name="AutoShape 5">
          <a:extLst>
            <a:ext uri="{FF2B5EF4-FFF2-40B4-BE49-F238E27FC236}">
              <a16:creationId xmlns:a16="http://schemas.microsoft.com/office/drawing/2014/main" id="{CED2350C-AA75-3848-9ABB-E89482ECEF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1" name="AutoShape 5">
          <a:extLst>
            <a:ext uri="{FF2B5EF4-FFF2-40B4-BE49-F238E27FC236}">
              <a16:creationId xmlns:a16="http://schemas.microsoft.com/office/drawing/2014/main" id="{40DD610A-D325-0D4C-BCC0-42332BB48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2" name="AutoShape 5">
          <a:extLst>
            <a:ext uri="{FF2B5EF4-FFF2-40B4-BE49-F238E27FC236}">
              <a16:creationId xmlns:a16="http://schemas.microsoft.com/office/drawing/2014/main" id="{AB86C1C7-542F-894B-94DE-5D3A76497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3" name="AutoShape 5">
          <a:extLst>
            <a:ext uri="{FF2B5EF4-FFF2-40B4-BE49-F238E27FC236}">
              <a16:creationId xmlns:a16="http://schemas.microsoft.com/office/drawing/2014/main" id="{F5D0AA5C-3735-834C-BB97-15D481F0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4" name="AutoShape 5">
          <a:extLst>
            <a:ext uri="{FF2B5EF4-FFF2-40B4-BE49-F238E27FC236}">
              <a16:creationId xmlns:a16="http://schemas.microsoft.com/office/drawing/2014/main" id="{F1093097-A490-D94D-8367-921C61A68B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5" name="AutoShape 5">
          <a:extLst>
            <a:ext uri="{FF2B5EF4-FFF2-40B4-BE49-F238E27FC236}">
              <a16:creationId xmlns:a16="http://schemas.microsoft.com/office/drawing/2014/main" id="{AB245A7C-0B83-2743-A4E1-E8974D67F9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6" name="AutoShape 5">
          <a:extLst>
            <a:ext uri="{FF2B5EF4-FFF2-40B4-BE49-F238E27FC236}">
              <a16:creationId xmlns:a16="http://schemas.microsoft.com/office/drawing/2014/main" id="{5CA23352-6F6F-5340-8C5D-5DB1ED480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7" name="AutoShape 5">
          <a:extLst>
            <a:ext uri="{FF2B5EF4-FFF2-40B4-BE49-F238E27FC236}">
              <a16:creationId xmlns:a16="http://schemas.microsoft.com/office/drawing/2014/main" id="{0071CDD2-E860-1E4C-A58C-2899A759F3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8" name="AutoShape 5">
          <a:extLst>
            <a:ext uri="{FF2B5EF4-FFF2-40B4-BE49-F238E27FC236}">
              <a16:creationId xmlns:a16="http://schemas.microsoft.com/office/drawing/2014/main" id="{E9D76984-CBA4-0446-A4C3-2AF5FE5248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9" name="AutoShape 5">
          <a:extLst>
            <a:ext uri="{FF2B5EF4-FFF2-40B4-BE49-F238E27FC236}">
              <a16:creationId xmlns:a16="http://schemas.microsoft.com/office/drawing/2014/main" id="{FB8CCD69-3E34-E043-A9A8-450BBC5B28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0" name="AutoShape 5">
          <a:extLst>
            <a:ext uri="{FF2B5EF4-FFF2-40B4-BE49-F238E27FC236}">
              <a16:creationId xmlns:a16="http://schemas.microsoft.com/office/drawing/2014/main" id="{4CEEE81A-9135-6245-8918-862290A1F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1" name="AutoShape 5">
          <a:extLst>
            <a:ext uri="{FF2B5EF4-FFF2-40B4-BE49-F238E27FC236}">
              <a16:creationId xmlns:a16="http://schemas.microsoft.com/office/drawing/2014/main" id="{63289191-2765-C24B-993C-783C3FB4E9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2" name="AutoShape 5">
          <a:extLst>
            <a:ext uri="{FF2B5EF4-FFF2-40B4-BE49-F238E27FC236}">
              <a16:creationId xmlns:a16="http://schemas.microsoft.com/office/drawing/2014/main" id="{4A924727-5DA3-4A47-BFCD-ED4AE7B29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3" name="AutoShape 5">
          <a:extLst>
            <a:ext uri="{FF2B5EF4-FFF2-40B4-BE49-F238E27FC236}">
              <a16:creationId xmlns:a16="http://schemas.microsoft.com/office/drawing/2014/main" id="{45C53730-4E6B-D348-85B8-14E15DB127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4" name="AutoShape 5">
          <a:extLst>
            <a:ext uri="{FF2B5EF4-FFF2-40B4-BE49-F238E27FC236}">
              <a16:creationId xmlns:a16="http://schemas.microsoft.com/office/drawing/2014/main" id="{4349235D-CAF2-6441-97F5-8F725BE0DD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5" name="AutoShape 5">
          <a:extLst>
            <a:ext uri="{FF2B5EF4-FFF2-40B4-BE49-F238E27FC236}">
              <a16:creationId xmlns:a16="http://schemas.microsoft.com/office/drawing/2014/main" id="{87DEEB25-625D-3C44-9277-BEEAF94CD2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6" name="AutoShape 5">
          <a:extLst>
            <a:ext uri="{FF2B5EF4-FFF2-40B4-BE49-F238E27FC236}">
              <a16:creationId xmlns:a16="http://schemas.microsoft.com/office/drawing/2014/main" id="{7EE380CD-3015-C346-84DE-3AA8C9239D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7" name="AutoShape 5">
          <a:extLst>
            <a:ext uri="{FF2B5EF4-FFF2-40B4-BE49-F238E27FC236}">
              <a16:creationId xmlns:a16="http://schemas.microsoft.com/office/drawing/2014/main" id="{00C0D451-B14C-5D4B-A212-9E7E81C443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8" name="AutoShape 5">
          <a:extLst>
            <a:ext uri="{FF2B5EF4-FFF2-40B4-BE49-F238E27FC236}">
              <a16:creationId xmlns:a16="http://schemas.microsoft.com/office/drawing/2014/main" id="{ED502664-E7C1-4C44-8F46-ECC5DC6238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9" name="AutoShape 5">
          <a:extLst>
            <a:ext uri="{FF2B5EF4-FFF2-40B4-BE49-F238E27FC236}">
              <a16:creationId xmlns:a16="http://schemas.microsoft.com/office/drawing/2014/main" id="{7F2F35E1-9FE1-354E-A3D9-67E1901F9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70" name="AutoShape 5">
          <a:extLst>
            <a:ext uri="{FF2B5EF4-FFF2-40B4-BE49-F238E27FC236}">
              <a16:creationId xmlns:a16="http://schemas.microsoft.com/office/drawing/2014/main" id="{5759479C-C4BB-0147-8C49-FAB1588150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1" name="AutoShape 5">
          <a:extLst>
            <a:ext uri="{FF2B5EF4-FFF2-40B4-BE49-F238E27FC236}">
              <a16:creationId xmlns:a16="http://schemas.microsoft.com/office/drawing/2014/main" id="{54BFEB3C-7CD9-C54E-91CD-4DC866F1D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2" name="AutoShape 5">
          <a:extLst>
            <a:ext uri="{FF2B5EF4-FFF2-40B4-BE49-F238E27FC236}">
              <a16:creationId xmlns:a16="http://schemas.microsoft.com/office/drawing/2014/main" id="{E37EE5CA-CD90-F543-B03A-C1C8583E60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3" name="AutoShape 5">
          <a:extLst>
            <a:ext uri="{FF2B5EF4-FFF2-40B4-BE49-F238E27FC236}">
              <a16:creationId xmlns:a16="http://schemas.microsoft.com/office/drawing/2014/main" id="{5797D8BD-51B2-CC44-9396-DDE0CEDC52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4" name="AutoShape 5">
          <a:extLst>
            <a:ext uri="{FF2B5EF4-FFF2-40B4-BE49-F238E27FC236}">
              <a16:creationId xmlns:a16="http://schemas.microsoft.com/office/drawing/2014/main" id="{4A58B760-CF5B-2445-8D86-FACADC648C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5" name="AutoShape 5">
          <a:extLst>
            <a:ext uri="{FF2B5EF4-FFF2-40B4-BE49-F238E27FC236}">
              <a16:creationId xmlns:a16="http://schemas.microsoft.com/office/drawing/2014/main" id="{5DAFB9CB-D8DE-154D-B8D4-E1164E0E7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6" name="AutoShape 5">
          <a:extLst>
            <a:ext uri="{FF2B5EF4-FFF2-40B4-BE49-F238E27FC236}">
              <a16:creationId xmlns:a16="http://schemas.microsoft.com/office/drawing/2014/main" id="{F75F2526-BF5C-5A4C-9202-34CD73664C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7" name="AutoShape 5">
          <a:extLst>
            <a:ext uri="{FF2B5EF4-FFF2-40B4-BE49-F238E27FC236}">
              <a16:creationId xmlns:a16="http://schemas.microsoft.com/office/drawing/2014/main" id="{92B20B43-BB31-C446-B25A-7F6ED2F663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8" name="AutoShape 5">
          <a:extLst>
            <a:ext uri="{FF2B5EF4-FFF2-40B4-BE49-F238E27FC236}">
              <a16:creationId xmlns:a16="http://schemas.microsoft.com/office/drawing/2014/main" id="{36468FA1-B197-3D49-A99F-663D6E15D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9" name="AutoShape 5">
          <a:extLst>
            <a:ext uri="{FF2B5EF4-FFF2-40B4-BE49-F238E27FC236}">
              <a16:creationId xmlns:a16="http://schemas.microsoft.com/office/drawing/2014/main" id="{9BFE89C6-945F-0F49-ABD3-29418F9F57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0" name="AutoShape 5">
          <a:extLst>
            <a:ext uri="{FF2B5EF4-FFF2-40B4-BE49-F238E27FC236}">
              <a16:creationId xmlns:a16="http://schemas.microsoft.com/office/drawing/2014/main" id="{4310E38B-B313-CE49-9A7F-ED60C905C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1" name="AutoShape 5">
          <a:extLst>
            <a:ext uri="{FF2B5EF4-FFF2-40B4-BE49-F238E27FC236}">
              <a16:creationId xmlns:a16="http://schemas.microsoft.com/office/drawing/2014/main" id="{FC3024F3-D876-F74C-80A4-EEECC6F36E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2" name="AutoShape 5">
          <a:extLst>
            <a:ext uri="{FF2B5EF4-FFF2-40B4-BE49-F238E27FC236}">
              <a16:creationId xmlns:a16="http://schemas.microsoft.com/office/drawing/2014/main" id="{F6977598-F451-0248-A6F7-72844F3B84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3" name="AutoShape 5">
          <a:extLst>
            <a:ext uri="{FF2B5EF4-FFF2-40B4-BE49-F238E27FC236}">
              <a16:creationId xmlns:a16="http://schemas.microsoft.com/office/drawing/2014/main" id="{57052DB1-F120-7242-A26F-DB424BE774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4" name="AutoShape 5">
          <a:extLst>
            <a:ext uri="{FF2B5EF4-FFF2-40B4-BE49-F238E27FC236}">
              <a16:creationId xmlns:a16="http://schemas.microsoft.com/office/drawing/2014/main" id="{A09A5C6B-3D36-BE4E-B58B-B040E40FFA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5" name="AutoShape 5">
          <a:extLst>
            <a:ext uri="{FF2B5EF4-FFF2-40B4-BE49-F238E27FC236}">
              <a16:creationId xmlns:a16="http://schemas.microsoft.com/office/drawing/2014/main" id="{5531530E-E5FF-6845-AFA9-C4E9409F23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6" name="AutoShape 5">
          <a:extLst>
            <a:ext uri="{FF2B5EF4-FFF2-40B4-BE49-F238E27FC236}">
              <a16:creationId xmlns:a16="http://schemas.microsoft.com/office/drawing/2014/main" id="{32AB486C-1A5F-4549-AA2A-AD0C785BE0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7" name="AutoShape 5">
          <a:extLst>
            <a:ext uri="{FF2B5EF4-FFF2-40B4-BE49-F238E27FC236}">
              <a16:creationId xmlns:a16="http://schemas.microsoft.com/office/drawing/2014/main" id="{69B1B601-C8CC-7747-980E-EA29A1F160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8" name="AutoShape 5">
          <a:extLst>
            <a:ext uri="{FF2B5EF4-FFF2-40B4-BE49-F238E27FC236}">
              <a16:creationId xmlns:a16="http://schemas.microsoft.com/office/drawing/2014/main" id="{063ED359-7059-664C-BF12-C601F7330D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9" name="AutoShape 5">
          <a:extLst>
            <a:ext uri="{FF2B5EF4-FFF2-40B4-BE49-F238E27FC236}">
              <a16:creationId xmlns:a16="http://schemas.microsoft.com/office/drawing/2014/main" id="{420FDEA9-F735-2640-8927-8054A89964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0" name="AutoShape 5">
          <a:extLst>
            <a:ext uri="{FF2B5EF4-FFF2-40B4-BE49-F238E27FC236}">
              <a16:creationId xmlns:a16="http://schemas.microsoft.com/office/drawing/2014/main" id="{89717D57-EB78-1540-8814-F027E2D3F2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1" name="AutoShape 5">
          <a:extLst>
            <a:ext uri="{FF2B5EF4-FFF2-40B4-BE49-F238E27FC236}">
              <a16:creationId xmlns:a16="http://schemas.microsoft.com/office/drawing/2014/main" id="{A69A1A53-25DE-3B46-BD64-CFDFDA9EDA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2" name="AutoShape 5">
          <a:extLst>
            <a:ext uri="{FF2B5EF4-FFF2-40B4-BE49-F238E27FC236}">
              <a16:creationId xmlns:a16="http://schemas.microsoft.com/office/drawing/2014/main" id="{94D9658F-874A-6E4D-A001-653232AAA8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3" name="AutoShape 5">
          <a:extLst>
            <a:ext uri="{FF2B5EF4-FFF2-40B4-BE49-F238E27FC236}">
              <a16:creationId xmlns:a16="http://schemas.microsoft.com/office/drawing/2014/main" id="{50FF25AD-61F1-A043-B144-2626EE9ED1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4" name="AutoShape 5">
          <a:extLst>
            <a:ext uri="{FF2B5EF4-FFF2-40B4-BE49-F238E27FC236}">
              <a16:creationId xmlns:a16="http://schemas.microsoft.com/office/drawing/2014/main" id="{6CCD104E-4BC1-AF42-9DED-199A0648D0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5" name="AutoShape 5">
          <a:extLst>
            <a:ext uri="{FF2B5EF4-FFF2-40B4-BE49-F238E27FC236}">
              <a16:creationId xmlns:a16="http://schemas.microsoft.com/office/drawing/2014/main" id="{99C8CA53-BA03-954D-B8BB-11771D81B1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6" name="AutoShape 5">
          <a:extLst>
            <a:ext uri="{FF2B5EF4-FFF2-40B4-BE49-F238E27FC236}">
              <a16:creationId xmlns:a16="http://schemas.microsoft.com/office/drawing/2014/main" id="{96DB2C4C-72B6-EB4E-807E-7A39A082E5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7" name="AutoShape 5">
          <a:extLst>
            <a:ext uri="{FF2B5EF4-FFF2-40B4-BE49-F238E27FC236}">
              <a16:creationId xmlns:a16="http://schemas.microsoft.com/office/drawing/2014/main" id="{55508B9A-4E53-9849-A0C7-58B1480257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8" name="AutoShape 5">
          <a:extLst>
            <a:ext uri="{FF2B5EF4-FFF2-40B4-BE49-F238E27FC236}">
              <a16:creationId xmlns:a16="http://schemas.microsoft.com/office/drawing/2014/main" id="{4120E058-BD43-D048-BD66-FF6625F58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9" name="AutoShape 5">
          <a:extLst>
            <a:ext uri="{FF2B5EF4-FFF2-40B4-BE49-F238E27FC236}">
              <a16:creationId xmlns:a16="http://schemas.microsoft.com/office/drawing/2014/main" id="{8004B291-C2C0-6040-9CD9-9CEDD61DDB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900" name="AutoShape 5">
          <a:extLst>
            <a:ext uri="{FF2B5EF4-FFF2-40B4-BE49-F238E27FC236}">
              <a16:creationId xmlns:a16="http://schemas.microsoft.com/office/drawing/2014/main" id="{FAED4066-BAFF-1C46-8616-C9857A851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1" name="AutoShape 5">
          <a:extLst>
            <a:ext uri="{FF2B5EF4-FFF2-40B4-BE49-F238E27FC236}">
              <a16:creationId xmlns:a16="http://schemas.microsoft.com/office/drawing/2014/main" id="{E755BB52-C183-8642-B35A-D4475FBC20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2" name="AutoShape 5">
          <a:extLst>
            <a:ext uri="{FF2B5EF4-FFF2-40B4-BE49-F238E27FC236}">
              <a16:creationId xmlns:a16="http://schemas.microsoft.com/office/drawing/2014/main" id="{F3D1DD82-841A-6041-A432-230E3E759E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3" name="AutoShape 5">
          <a:extLst>
            <a:ext uri="{FF2B5EF4-FFF2-40B4-BE49-F238E27FC236}">
              <a16:creationId xmlns:a16="http://schemas.microsoft.com/office/drawing/2014/main" id="{6B9848D3-5AEB-244A-9C41-EEB725E037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4" name="AutoShape 5">
          <a:extLst>
            <a:ext uri="{FF2B5EF4-FFF2-40B4-BE49-F238E27FC236}">
              <a16:creationId xmlns:a16="http://schemas.microsoft.com/office/drawing/2014/main" id="{86D11EE9-6A72-C243-BAED-41A9CC69BB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5" name="AutoShape 5">
          <a:extLst>
            <a:ext uri="{FF2B5EF4-FFF2-40B4-BE49-F238E27FC236}">
              <a16:creationId xmlns:a16="http://schemas.microsoft.com/office/drawing/2014/main" id="{4677B483-16F7-5A41-B8DC-2A8B72EA4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6" name="AutoShape 5">
          <a:extLst>
            <a:ext uri="{FF2B5EF4-FFF2-40B4-BE49-F238E27FC236}">
              <a16:creationId xmlns:a16="http://schemas.microsoft.com/office/drawing/2014/main" id="{FD62551B-CA4E-3E44-A010-0478BF93D3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7" name="AutoShape 5">
          <a:extLst>
            <a:ext uri="{FF2B5EF4-FFF2-40B4-BE49-F238E27FC236}">
              <a16:creationId xmlns:a16="http://schemas.microsoft.com/office/drawing/2014/main" id="{8F9070D1-8770-444E-8681-F64500B9AB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8" name="AutoShape 5">
          <a:extLst>
            <a:ext uri="{FF2B5EF4-FFF2-40B4-BE49-F238E27FC236}">
              <a16:creationId xmlns:a16="http://schemas.microsoft.com/office/drawing/2014/main" id="{99409028-B7EE-C641-BFAC-1E427BB1F7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9" name="AutoShape 5">
          <a:extLst>
            <a:ext uri="{FF2B5EF4-FFF2-40B4-BE49-F238E27FC236}">
              <a16:creationId xmlns:a16="http://schemas.microsoft.com/office/drawing/2014/main" id="{FC80A887-0F54-1548-902C-84C60701C3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0" name="AutoShape 5">
          <a:extLst>
            <a:ext uri="{FF2B5EF4-FFF2-40B4-BE49-F238E27FC236}">
              <a16:creationId xmlns:a16="http://schemas.microsoft.com/office/drawing/2014/main" id="{770A2641-D85A-7A40-B758-8AD9348AE5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1" name="AutoShape 5">
          <a:extLst>
            <a:ext uri="{FF2B5EF4-FFF2-40B4-BE49-F238E27FC236}">
              <a16:creationId xmlns:a16="http://schemas.microsoft.com/office/drawing/2014/main" id="{B48374B7-D7EC-4C47-B9FF-66A6723C43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2" name="AutoShape 5">
          <a:extLst>
            <a:ext uri="{FF2B5EF4-FFF2-40B4-BE49-F238E27FC236}">
              <a16:creationId xmlns:a16="http://schemas.microsoft.com/office/drawing/2014/main" id="{3AC0FB95-A3F0-5A4D-A8FC-DA08AC79E8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3" name="AutoShape 5">
          <a:extLst>
            <a:ext uri="{FF2B5EF4-FFF2-40B4-BE49-F238E27FC236}">
              <a16:creationId xmlns:a16="http://schemas.microsoft.com/office/drawing/2014/main" id="{B19A0765-789A-3D47-837B-938409D64F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4" name="AutoShape 5">
          <a:extLst>
            <a:ext uri="{FF2B5EF4-FFF2-40B4-BE49-F238E27FC236}">
              <a16:creationId xmlns:a16="http://schemas.microsoft.com/office/drawing/2014/main" id="{BD0B079F-949F-2643-9635-0987E5D859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5" name="AutoShape 5">
          <a:extLst>
            <a:ext uri="{FF2B5EF4-FFF2-40B4-BE49-F238E27FC236}">
              <a16:creationId xmlns:a16="http://schemas.microsoft.com/office/drawing/2014/main" id="{90DF734A-ACA8-E340-9A4F-8568A6355E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6" name="AutoShape 5">
          <a:extLst>
            <a:ext uri="{FF2B5EF4-FFF2-40B4-BE49-F238E27FC236}">
              <a16:creationId xmlns:a16="http://schemas.microsoft.com/office/drawing/2014/main" id="{BFA38895-3658-FB4B-A3D0-EADAB3C71E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7" name="AutoShape 5">
          <a:extLst>
            <a:ext uri="{FF2B5EF4-FFF2-40B4-BE49-F238E27FC236}">
              <a16:creationId xmlns:a16="http://schemas.microsoft.com/office/drawing/2014/main" id="{4C92F797-E2BC-3947-8051-84D762E023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8" name="AutoShape 5">
          <a:extLst>
            <a:ext uri="{FF2B5EF4-FFF2-40B4-BE49-F238E27FC236}">
              <a16:creationId xmlns:a16="http://schemas.microsoft.com/office/drawing/2014/main" id="{B1365E18-C9E4-5241-AECB-D494C66951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9" name="AutoShape 5">
          <a:extLst>
            <a:ext uri="{FF2B5EF4-FFF2-40B4-BE49-F238E27FC236}">
              <a16:creationId xmlns:a16="http://schemas.microsoft.com/office/drawing/2014/main" id="{3B7BD961-0D22-D445-A735-D970802555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0" name="AutoShape 5">
          <a:extLst>
            <a:ext uri="{FF2B5EF4-FFF2-40B4-BE49-F238E27FC236}">
              <a16:creationId xmlns:a16="http://schemas.microsoft.com/office/drawing/2014/main" id="{2E0EC0E8-29B3-8F4C-937E-305F940BC7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1" name="AutoShape 5">
          <a:extLst>
            <a:ext uri="{FF2B5EF4-FFF2-40B4-BE49-F238E27FC236}">
              <a16:creationId xmlns:a16="http://schemas.microsoft.com/office/drawing/2014/main" id="{41F6B0D4-6AD1-3549-A8C4-CD4599957C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2" name="AutoShape 5">
          <a:extLst>
            <a:ext uri="{FF2B5EF4-FFF2-40B4-BE49-F238E27FC236}">
              <a16:creationId xmlns:a16="http://schemas.microsoft.com/office/drawing/2014/main" id="{6735619F-164F-7C48-8735-839CA06C9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3" name="AutoShape 5">
          <a:extLst>
            <a:ext uri="{FF2B5EF4-FFF2-40B4-BE49-F238E27FC236}">
              <a16:creationId xmlns:a16="http://schemas.microsoft.com/office/drawing/2014/main" id="{E9B1494F-37AF-B947-86C4-06D430B46D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4" name="AutoShape 5">
          <a:extLst>
            <a:ext uri="{FF2B5EF4-FFF2-40B4-BE49-F238E27FC236}">
              <a16:creationId xmlns:a16="http://schemas.microsoft.com/office/drawing/2014/main" id="{6163DDD1-7B03-6845-9345-EC0BEF2729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5" name="AutoShape 5">
          <a:extLst>
            <a:ext uri="{FF2B5EF4-FFF2-40B4-BE49-F238E27FC236}">
              <a16:creationId xmlns:a16="http://schemas.microsoft.com/office/drawing/2014/main" id="{B1ADCA20-B3C3-4742-8C29-22F7DC7290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6" name="AutoShape 5">
          <a:extLst>
            <a:ext uri="{FF2B5EF4-FFF2-40B4-BE49-F238E27FC236}">
              <a16:creationId xmlns:a16="http://schemas.microsoft.com/office/drawing/2014/main" id="{96F1E348-DB52-4745-BD3A-9862C73EC1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7" name="AutoShape 5">
          <a:extLst>
            <a:ext uri="{FF2B5EF4-FFF2-40B4-BE49-F238E27FC236}">
              <a16:creationId xmlns:a16="http://schemas.microsoft.com/office/drawing/2014/main" id="{AEF4AF1D-5C66-064B-91D0-E38C7245B8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8" name="AutoShape 5">
          <a:extLst>
            <a:ext uri="{FF2B5EF4-FFF2-40B4-BE49-F238E27FC236}">
              <a16:creationId xmlns:a16="http://schemas.microsoft.com/office/drawing/2014/main" id="{B695F6F0-D127-4543-9F1F-4AF8AC39DA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9" name="AutoShape 5">
          <a:extLst>
            <a:ext uri="{FF2B5EF4-FFF2-40B4-BE49-F238E27FC236}">
              <a16:creationId xmlns:a16="http://schemas.microsoft.com/office/drawing/2014/main" id="{FB39FA83-2B3D-FC4D-B08D-5C6188BA72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30" name="AutoShape 5">
          <a:extLst>
            <a:ext uri="{FF2B5EF4-FFF2-40B4-BE49-F238E27FC236}">
              <a16:creationId xmlns:a16="http://schemas.microsoft.com/office/drawing/2014/main" id="{8100000A-6E77-964B-9324-4B2D73147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1" name="AutoShape 5">
          <a:extLst>
            <a:ext uri="{FF2B5EF4-FFF2-40B4-BE49-F238E27FC236}">
              <a16:creationId xmlns:a16="http://schemas.microsoft.com/office/drawing/2014/main" id="{E85E6041-0B74-E547-8F36-5BA1689739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2" name="AutoShape 5">
          <a:extLst>
            <a:ext uri="{FF2B5EF4-FFF2-40B4-BE49-F238E27FC236}">
              <a16:creationId xmlns:a16="http://schemas.microsoft.com/office/drawing/2014/main" id="{AB8A6873-D18E-5742-85C3-1F8DB925D8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3" name="AutoShape 5">
          <a:extLst>
            <a:ext uri="{FF2B5EF4-FFF2-40B4-BE49-F238E27FC236}">
              <a16:creationId xmlns:a16="http://schemas.microsoft.com/office/drawing/2014/main" id="{6A7E45CA-20B6-3842-A8A3-75DF085EC8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4" name="AutoShape 5">
          <a:extLst>
            <a:ext uri="{FF2B5EF4-FFF2-40B4-BE49-F238E27FC236}">
              <a16:creationId xmlns:a16="http://schemas.microsoft.com/office/drawing/2014/main" id="{8B12F7A4-7DFB-394A-B7C1-863820A1CB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5" name="AutoShape 5">
          <a:extLst>
            <a:ext uri="{FF2B5EF4-FFF2-40B4-BE49-F238E27FC236}">
              <a16:creationId xmlns:a16="http://schemas.microsoft.com/office/drawing/2014/main" id="{EDA00B01-5E11-8245-8F15-DF8FC47BE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6" name="AutoShape 5">
          <a:extLst>
            <a:ext uri="{FF2B5EF4-FFF2-40B4-BE49-F238E27FC236}">
              <a16:creationId xmlns:a16="http://schemas.microsoft.com/office/drawing/2014/main" id="{B02DBA97-A782-A04A-AAB1-7F474D0D12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7" name="AutoShape 5">
          <a:extLst>
            <a:ext uri="{FF2B5EF4-FFF2-40B4-BE49-F238E27FC236}">
              <a16:creationId xmlns:a16="http://schemas.microsoft.com/office/drawing/2014/main" id="{779EF169-BC28-3A4D-9F47-5A55F551B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8" name="AutoShape 5">
          <a:extLst>
            <a:ext uri="{FF2B5EF4-FFF2-40B4-BE49-F238E27FC236}">
              <a16:creationId xmlns:a16="http://schemas.microsoft.com/office/drawing/2014/main" id="{4FA4E373-6B59-8E44-A3BE-B247B66A1F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9" name="AutoShape 5">
          <a:extLst>
            <a:ext uri="{FF2B5EF4-FFF2-40B4-BE49-F238E27FC236}">
              <a16:creationId xmlns:a16="http://schemas.microsoft.com/office/drawing/2014/main" id="{995BF336-9E8A-F640-BE3E-F6EEE354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0" name="AutoShape 5">
          <a:extLst>
            <a:ext uri="{FF2B5EF4-FFF2-40B4-BE49-F238E27FC236}">
              <a16:creationId xmlns:a16="http://schemas.microsoft.com/office/drawing/2014/main" id="{2948A021-944D-634E-B79E-348AA361E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1" name="AutoShape 5">
          <a:extLst>
            <a:ext uri="{FF2B5EF4-FFF2-40B4-BE49-F238E27FC236}">
              <a16:creationId xmlns:a16="http://schemas.microsoft.com/office/drawing/2014/main" id="{794CB510-8279-4047-B1A6-7CE8BA8F7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2" name="AutoShape 5">
          <a:extLst>
            <a:ext uri="{FF2B5EF4-FFF2-40B4-BE49-F238E27FC236}">
              <a16:creationId xmlns:a16="http://schemas.microsoft.com/office/drawing/2014/main" id="{98DBCBB2-5AD4-5549-9E6B-EAB99C0FEB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3" name="AutoShape 5">
          <a:extLst>
            <a:ext uri="{FF2B5EF4-FFF2-40B4-BE49-F238E27FC236}">
              <a16:creationId xmlns:a16="http://schemas.microsoft.com/office/drawing/2014/main" id="{EF659C72-1641-FD46-B144-B88EC274D0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4" name="AutoShape 5">
          <a:extLst>
            <a:ext uri="{FF2B5EF4-FFF2-40B4-BE49-F238E27FC236}">
              <a16:creationId xmlns:a16="http://schemas.microsoft.com/office/drawing/2014/main" id="{1E331540-F571-684E-BF3D-52867E8393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5" name="AutoShape 5">
          <a:extLst>
            <a:ext uri="{FF2B5EF4-FFF2-40B4-BE49-F238E27FC236}">
              <a16:creationId xmlns:a16="http://schemas.microsoft.com/office/drawing/2014/main" id="{B21FC44B-9203-9340-BA27-5BE5CC569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6" name="AutoShape 5">
          <a:extLst>
            <a:ext uri="{FF2B5EF4-FFF2-40B4-BE49-F238E27FC236}">
              <a16:creationId xmlns:a16="http://schemas.microsoft.com/office/drawing/2014/main" id="{EDD96B61-315B-BE4C-A46C-14EBF6895F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7" name="AutoShape 5">
          <a:extLst>
            <a:ext uri="{FF2B5EF4-FFF2-40B4-BE49-F238E27FC236}">
              <a16:creationId xmlns:a16="http://schemas.microsoft.com/office/drawing/2014/main" id="{6A9D6543-0B11-C44B-9B75-0FBC2565C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8" name="AutoShape 5">
          <a:extLst>
            <a:ext uri="{FF2B5EF4-FFF2-40B4-BE49-F238E27FC236}">
              <a16:creationId xmlns:a16="http://schemas.microsoft.com/office/drawing/2014/main" id="{799E096E-E8E8-4640-96DF-2100D7CACD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9" name="AutoShape 5">
          <a:extLst>
            <a:ext uri="{FF2B5EF4-FFF2-40B4-BE49-F238E27FC236}">
              <a16:creationId xmlns:a16="http://schemas.microsoft.com/office/drawing/2014/main" id="{F73EC79D-A431-464F-8ED8-DF705BD518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0" name="AutoShape 5">
          <a:extLst>
            <a:ext uri="{FF2B5EF4-FFF2-40B4-BE49-F238E27FC236}">
              <a16:creationId xmlns:a16="http://schemas.microsoft.com/office/drawing/2014/main" id="{0EC8D349-4EC3-814D-82B2-7BB6D18946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1" name="AutoShape 5">
          <a:extLst>
            <a:ext uri="{FF2B5EF4-FFF2-40B4-BE49-F238E27FC236}">
              <a16:creationId xmlns:a16="http://schemas.microsoft.com/office/drawing/2014/main" id="{A0D99FE8-18FE-EF45-8C0C-97943ED4EE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2" name="AutoShape 5">
          <a:extLst>
            <a:ext uri="{FF2B5EF4-FFF2-40B4-BE49-F238E27FC236}">
              <a16:creationId xmlns:a16="http://schemas.microsoft.com/office/drawing/2014/main" id="{3725F427-25A0-E64D-BCE4-6BECF4CDA2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3" name="AutoShape 5">
          <a:extLst>
            <a:ext uri="{FF2B5EF4-FFF2-40B4-BE49-F238E27FC236}">
              <a16:creationId xmlns:a16="http://schemas.microsoft.com/office/drawing/2014/main" id="{EFED61C0-9399-E442-8A4B-068DE7F15D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4" name="AutoShape 5">
          <a:extLst>
            <a:ext uri="{FF2B5EF4-FFF2-40B4-BE49-F238E27FC236}">
              <a16:creationId xmlns:a16="http://schemas.microsoft.com/office/drawing/2014/main" id="{82411D02-8B3B-024D-83DC-2C2B0F744B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5" name="AutoShape 5">
          <a:extLst>
            <a:ext uri="{FF2B5EF4-FFF2-40B4-BE49-F238E27FC236}">
              <a16:creationId xmlns:a16="http://schemas.microsoft.com/office/drawing/2014/main" id="{48C9F8DC-DB72-D144-BCA3-30A8FE26896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6" name="AutoShape 5">
          <a:extLst>
            <a:ext uri="{FF2B5EF4-FFF2-40B4-BE49-F238E27FC236}">
              <a16:creationId xmlns:a16="http://schemas.microsoft.com/office/drawing/2014/main" id="{6E0EBCAB-C851-9F4A-A8F3-05BBA0BC57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7" name="AutoShape 5">
          <a:extLst>
            <a:ext uri="{FF2B5EF4-FFF2-40B4-BE49-F238E27FC236}">
              <a16:creationId xmlns:a16="http://schemas.microsoft.com/office/drawing/2014/main" id="{58D80310-8D5B-654F-A10F-54AEE632E8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8" name="AutoShape 5">
          <a:extLst>
            <a:ext uri="{FF2B5EF4-FFF2-40B4-BE49-F238E27FC236}">
              <a16:creationId xmlns:a16="http://schemas.microsoft.com/office/drawing/2014/main" id="{BEF2F82B-BC4F-4D40-9D81-420B74FF6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9" name="AutoShape 5">
          <a:extLst>
            <a:ext uri="{FF2B5EF4-FFF2-40B4-BE49-F238E27FC236}">
              <a16:creationId xmlns:a16="http://schemas.microsoft.com/office/drawing/2014/main" id="{597DD3E7-D62D-5746-A948-4A246A13B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60" name="AutoShape 5">
          <a:extLst>
            <a:ext uri="{FF2B5EF4-FFF2-40B4-BE49-F238E27FC236}">
              <a16:creationId xmlns:a16="http://schemas.microsoft.com/office/drawing/2014/main" id="{0FDEA0C9-1ACC-0A4F-A266-3820AF3C40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1" name="AutoShape 5">
          <a:extLst>
            <a:ext uri="{FF2B5EF4-FFF2-40B4-BE49-F238E27FC236}">
              <a16:creationId xmlns:a16="http://schemas.microsoft.com/office/drawing/2014/main" id="{398A8B7B-A044-6643-B2E8-BF40555E1C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2" name="AutoShape 5">
          <a:extLst>
            <a:ext uri="{FF2B5EF4-FFF2-40B4-BE49-F238E27FC236}">
              <a16:creationId xmlns:a16="http://schemas.microsoft.com/office/drawing/2014/main" id="{7EBC50B5-18B7-AD41-B431-2D0EF1F30B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3" name="AutoShape 5">
          <a:extLst>
            <a:ext uri="{FF2B5EF4-FFF2-40B4-BE49-F238E27FC236}">
              <a16:creationId xmlns:a16="http://schemas.microsoft.com/office/drawing/2014/main" id="{3203297E-88DA-344F-88BD-08DEB70CE4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4" name="AutoShape 5">
          <a:extLst>
            <a:ext uri="{FF2B5EF4-FFF2-40B4-BE49-F238E27FC236}">
              <a16:creationId xmlns:a16="http://schemas.microsoft.com/office/drawing/2014/main" id="{85E2054D-D498-8F4E-9FD3-9105D5AD93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5" name="AutoShape 5">
          <a:extLst>
            <a:ext uri="{FF2B5EF4-FFF2-40B4-BE49-F238E27FC236}">
              <a16:creationId xmlns:a16="http://schemas.microsoft.com/office/drawing/2014/main" id="{5E9BDA1A-811C-A246-8647-D682CA0AD2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6" name="AutoShape 5">
          <a:extLst>
            <a:ext uri="{FF2B5EF4-FFF2-40B4-BE49-F238E27FC236}">
              <a16:creationId xmlns:a16="http://schemas.microsoft.com/office/drawing/2014/main" id="{150A58A9-5EB3-9C46-BA24-344F619283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7" name="AutoShape 5">
          <a:extLst>
            <a:ext uri="{FF2B5EF4-FFF2-40B4-BE49-F238E27FC236}">
              <a16:creationId xmlns:a16="http://schemas.microsoft.com/office/drawing/2014/main" id="{C31E04A6-F993-9943-B702-6917A13F1E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8" name="AutoShape 5">
          <a:extLst>
            <a:ext uri="{FF2B5EF4-FFF2-40B4-BE49-F238E27FC236}">
              <a16:creationId xmlns:a16="http://schemas.microsoft.com/office/drawing/2014/main" id="{8961042B-7C9B-8745-8132-76B312AD70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9" name="AutoShape 5">
          <a:extLst>
            <a:ext uri="{FF2B5EF4-FFF2-40B4-BE49-F238E27FC236}">
              <a16:creationId xmlns:a16="http://schemas.microsoft.com/office/drawing/2014/main" id="{7DA02B0A-1E98-2C4A-ADC5-51EC1E90D8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0" name="AutoShape 5">
          <a:extLst>
            <a:ext uri="{FF2B5EF4-FFF2-40B4-BE49-F238E27FC236}">
              <a16:creationId xmlns:a16="http://schemas.microsoft.com/office/drawing/2014/main" id="{3F8AE8BD-C838-D34A-BC1E-7C77BC8BC7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1" name="AutoShape 5">
          <a:extLst>
            <a:ext uri="{FF2B5EF4-FFF2-40B4-BE49-F238E27FC236}">
              <a16:creationId xmlns:a16="http://schemas.microsoft.com/office/drawing/2014/main" id="{C8C44F6C-8058-A740-8521-A1ACF7869C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2" name="AutoShape 5">
          <a:extLst>
            <a:ext uri="{FF2B5EF4-FFF2-40B4-BE49-F238E27FC236}">
              <a16:creationId xmlns:a16="http://schemas.microsoft.com/office/drawing/2014/main" id="{FC164A07-958F-7443-80E9-91FBC7770E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3" name="AutoShape 5">
          <a:extLst>
            <a:ext uri="{FF2B5EF4-FFF2-40B4-BE49-F238E27FC236}">
              <a16:creationId xmlns:a16="http://schemas.microsoft.com/office/drawing/2014/main" id="{AD219904-1B0F-0548-83DA-9C98DD19F4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4" name="AutoShape 5">
          <a:extLst>
            <a:ext uri="{FF2B5EF4-FFF2-40B4-BE49-F238E27FC236}">
              <a16:creationId xmlns:a16="http://schemas.microsoft.com/office/drawing/2014/main" id="{DA4A48B3-34D1-A249-BAFD-B80D4FDD36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5" name="AutoShape 5">
          <a:extLst>
            <a:ext uri="{FF2B5EF4-FFF2-40B4-BE49-F238E27FC236}">
              <a16:creationId xmlns:a16="http://schemas.microsoft.com/office/drawing/2014/main" id="{2C9D23A3-E252-DF41-96EF-72342F5BBF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6" name="AutoShape 5">
          <a:extLst>
            <a:ext uri="{FF2B5EF4-FFF2-40B4-BE49-F238E27FC236}">
              <a16:creationId xmlns:a16="http://schemas.microsoft.com/office/drawing/2014/main" id="{8CE81CB5-92C0-C943-B8F7-F995712630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7" name="AutoShape 5">
          <a:extLst>
            <a:ext uri="{FF2B5EF4-FFF2-40B4-BE49-F238E27FC236}">
              <a16:creationId xmlns:a16="http://schemas.microsoft.com/office/drawing/2014/main" id="{722FC7C6-CA61-9D42-BC37-F5BBA7558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8" name="AutoShape 5">
          <a:extLst>
            <a:ext uri="{FF2B5EF4-FFF2-40B4-BE49-F238E27FC236}">
              <a16:creationId xmlns:a16="http://schemas.microsoft.com/office/drawing/2014/main" id="{E2E8B22C-28FE-C848-B7AC-BEFFD3352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9" name="AutoShape 5">
          <a:extLst>
            <a:ext uri="{FF2B5EF4-FFF2-40B4-BE49-F238E27FC236}">
              <a16:creationId xmlns:a16="http://schemas.microsoft.com/office/drawing/2014/main" id="{B0A6BDDE-243C-E547-AEEA-B6706F776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0" name="AutoShape 5">
          <a:extLst>
            <a:ext uri="{FF2B5EF4-FFF2-40B4-BE49-F238E27FC236}">
              <a16:creationId xmlns:a16="http://schemas.microsoft.com/office/drawing/2014/main" id="{99F5E0BE-E419-7A4F-8E8C-52D16DDF99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1" name="AutoShape 5">
          <a:extLst>
            <a:ext uri="{FF2B5EF4-FFF2-40B4-BE49-F238E27FC236}">
              <a16:creationId xmlns:a16="http://schemas.microsoft.com/office/drawing/2014/main" id="{B1AFEAA1-C1C7-8C44-B77C-00AD4A8CFB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2" name="AutoShape 5">
          <a:extLst>
            <a:ext uri="{FF2B5EF4-FFF2-40B4-BE49-F238E27FC236}">
              <a16:creationId xmlns:a16="http://schemas.microsoft.com/office/drawing/2014/main" id="{1E49D92A-C588-A342-9B63-B98279FF5A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3" name="AutoShape 5">
          <a:extLst>
            <a:ext uri="{FF2B5EF4-FFF2-40B4-BE49-F238E27FC236}">
              <a16:creationId xmlns:a16="http://schemas.microsoft.com/office/drawing/2014/main" id="{48759B96-9F48-0F42-9707-A6030C5C7B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4" name="AutoShape 5">
          <a:extLst>
            <a:ext uri="{FF2B5EF4-FFF2-40B4-BE49-F238E27FC236}">
              <a16:creationId xmlns:a16="http://schemas.microsoft.com/office/drawing/2014/main" id="{2C76389C-2FC5-3C48-A478-82FB00C067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5" name="AutoShape 5">
          <a:extLst>
            <a:ext uri="{FF2B5EF4-FFF2-40B4-BE49-F238E27FC236}">
              <a16:creationId xmlns:a16="http://schemas.microsoft.com/office/drawing/2014/main" id="{78D985B0-C63C-C446-A1FC-FE6681B0165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6" name="AutoShape 5">
          <a:extLst>
            <a:ext uri="{FF2B5EF4-FFF2-40B4-BE49-F238E27FC236}">
              <a16:creationId xmlns:a16="http://schemas.microsoft.com/office/drawing/2014/main" id="{4644CEC9-1F6A-0E49-B7D5-55765649FC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7" name="AutoShape 5">
          <a:extLst>
            <a:ext uri="{FF2B5EF4-FFF2-40B4-BE49-F238E27FC236}">
              <a16:creationId xmlns:a16="http://schemas.microsoft.com/office/drawing/2014/main" id="{26B1D1F8-45FC-684A-B825-2A7DB06FF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8" name="AutoShape 5">
          <a:extLst>
            <a:ext uri="{FF2B5EF4-FFF2-40B4-BE49-F238E27FC236}">
              <a16:creationId xmlns:a16="http://schemas.microsoft.com/office/drawing/2014/main" id="{FF84E84E-7CCF-2745-9254-D9AC5DB10D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9" name="AutoShape 5">
          <a:extLst>
            <a:ext uri="{FF2B5EF4-FFF2-40B4-BE49-F238E27FC236}">
              <a16:creationId xmlns:a16="http://schemas.microsoft.com/office/drawing/2014/main" id="{DFFC730B-3C5B-E343-A797-FA6570A2FC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90" name="AutoShape 5">
          <a:extLst>
            <a:ext uri="{FF2B5EF4-FFF2-40B4-BE49-F238E27FC236}">
              <a16:creationId xmlns:a16="http://schemas.microsoft.com/office/drawing/2014/main" id="{CF9F8FCB-3AC7-C940-B927-04B4377A5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1" name="AutoShape 5">
          <a:extLst>
            <a:ext uri="{FF2B5EF4-FFF2-40B4-BE49-F238E27FC236}">
              <a16:creationId xmlns:a16="http://schemas.microsoft.com/office/drawing/2014/main" id="{D1F9E05C-6604-BB4E-B4EF-88553FDD23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2" name="AutoShape 5">
          <a:extLst>
            <a:ext uri="{FF2B5EF4-FFF2-40B4-BE49-F238E27FC236}">
              <a16:creationId xmlns:a16="http://schemas.microsoft.com/office/drawing/2014/main" id="{DB42B7F0-E1AA-0F40-A6B7-BCDC3F3B55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3" name="AutoShape 5">
          <a:extLst>
            <a:ext uri="{FF2B5EF4-FFF2-40B4-BE49-F238E27FC236}">
              <a16:creationId xmlns:a16="http://schemas.microsoft.com/office/drawing/2014/main" id="{7EFD1E7C-DBBF-F346-8DEC-581DAC643E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4" name="AutoShape 5">
          <a:extLst>
            <a:ext uri="{FF2B5EF4-FFF2-40B4-BE49-F238E27FC236}">
              <a16:creationId xmlns:a16="http://schemas.microsoft.com/office/drawing/2014/main" id="{54FA4075-CC19-094C-BDC4-0B09AA9E82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5" name="AutoShape 5">
          <a:extLst>
            <a:ext uri="{FF2B5EF4-FFF2-40B4-BE49-F238E27FC236}">
              <a16:creationId xmlns:a16="http://schemas.microsoft.com/office/drawing/2014/main" id="{0E72DB64-9668-F14B-B22E-B14DA5DEEF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6" name="AutoShape 5">
          <a:extLst>
            <a:ext uri="{FF2B5EF4-FFF2-40B4-BE49-F238E27FC236}">
              <a16:creationId xmlns:a16="http://schemas.microsoft.com/office/drawing/2014/main" id="{C2DE3CF1-7239-2443-A7EB-9C077C484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7" name="AutoShape 5">
          <a:extLst>
            <a:ext uri="{FF2B5EF4-FFF2-40B4-BE49-F238E27FC236}">
              <a16:creationId xmlns:a16="http://schemas.microsoft.com/office/drawing/2014/main" id="{9F411610-DBBF-6B41-9508-A270B263E3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8" name="AutoShape 5">
          <a:extLst>
            <a:ext uri="{FF2B5EF4-FFF2-40B4-BE49-F238E27FC236}">
              <a16:creationId xmlns:a16="http://schemas.microsoft.com/office/drawing/2014/main" id="{A5357529-24B7-254E-9856-CEC08FA5A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9" name="AutoShape 5">
          <a:extLst>
            <a:ext uri="{FF2B5EF4-FFF2-40B4-BE49-F238E27FC236}">
              <a16:creationId xmlns:a16="http://schemas.microsoft.com/office/drawing/2014/main" id="{E0EDD02C-3F6C-6643-9079-7D94121DBB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0" name="AutoShape 5">
          <a:extLst>
            <a:ext uri="{FF2B5EF4-FFF2-40B4-BE49-F238E27FC236}">
              <a16:creationId xmlns:a16="http://schemas.microsoft.com/office/drawing/2014/main" id="{251FF881-12C4-6D4E-9C72-6CDBE2D06B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1" name="AutoShape 5">
          <a:extLst>
            <a:ext uri="{FF2B5EF4-FFF2-40B4-BE49-F238E27FC236}">
              <a16:creationId xmlns:a16="http://schemas.microsoft.com/office/drawing/2014/main" id="{63DBCAF6-2BBD-FA44-BF5B-2126B125E2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2" name="AutoShape 5">
          <a:extLst>
            <a:ext uri="{FF2B5EF4-FFF2-40B4-BE49-F238E27FC236}">
              <a16:creationId xmlns:a16="http://schemas.microsoft.com/office/drawing/2014/main" id="{49722E30-5800-3246-A6E2-7E3C2F9D79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3" name="AutoShape 5">
          <a:extLst>
            <a:ext uri="{FF2B5EF4-FFF2-40B4-BE49-F238E27FC236}">
              <a16:creationId xmlns:a16="http://schemas.microsoft.com/office/drawing/2014/main" id="{BE67E132-EAB8-7D4E-AAEC-6AD848487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4" name="AutoShape 5">
          <a:extLst>
            <a:ext uri="{FF2B5EF4-FFF2-40B4-BE49-F238E27FC236}">
              <a16:creationId xmlns:a16="http://schemas.microsoft.com/office/drawing/2014/main" id="{7EAACE32-EA62-2F4F-B448-B18CECF1E6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5" name="AutoShape 5">
          <a:extLst>
            <a:ext uri="{FF2B5EF4-FFF2-40B4-BE49-F238E27FC236}">
              <a16:creationId xmlns:a16="http://schemas.microsoft.com/office/drawing/2014/main" id="{E1FB7DB1-7469-C141-984D-D0511FDBA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6" name="AutoShape 5">
          <a:extLst>
            <a:ext uri="{FF2B5EF4-FFF2-40B4-BE49-F238E27FC236}">
              <a16:creationId xmlns:a16="http://schemas.microsoft.com/office/drawing/2014/main" id="{5EBEC2AB-CD7A-9647-9320-FA2B211C6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7" name="AutoShape 5">
          <a:extLst>
            <a:ext uri="{FF2B5EF4-FFF2-40B4-BE49-F238E27FC236}">
              <a16:creationId xmlns:a16="http://schemas.microsoft.com/office/drawing/2014/main" id="{A38E88D8-85D9-3A44-89F5-6DE39A611C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8" name="AutoShape 5">
          <a:extLst>
            <a:ext uri="{FF2B5EF4-FFF2-40B4-BE49-F238E27FC236}">
              <a16:creationId xmlns:a16="http://schemas.microsoft.com/office/drawing/2014/main" id="{ADBCCC53-BDF1-4444-AB2E-78FCCC377D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9" name="AutoShape 5">
          <a:extLst>
            <a:ext uri="{FF2B5EF4-FFF2-40B4-BE49-F238E27FC236}">
              <a16:creationId xmlns:a16="http://schemas.microsoft.com/office/drawing/2014/main" id="{5353D563-2B4E-E143-8D8F-93FA17A7C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0" name="AutoShape 5">
          <a:extLst>
            <a:ext uri="{FF2B5EF4-FFF2-40B4-BE49-F238E27FC236}">
              <a16:creationId xmlns:a16="http://schemas.microsoft.com/office/drawing/2014/main" id="{1E7101A1-5239-3745-94A5-2D5D1022E8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1" name="AutoShape 5">
          <a:extLst>
            <a:ext uri="{FF2B5EF4-FFF2-40B4-BE49-F238E27FC236}">
              <a16:creationId xmlns:a16="http://schemas.microsoft.com/office/drawing/2014/main" id="{BA58AE95-2FDC-6546-A438-976BE45CF2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2" name="AutoShape 5">
          <a:extLst>
            <a:ext uri="{FF2B5EF4-FFF2-40B4-BE49-F238E27FC236}">
              <a16:creationId xmlns:a16="http://schemas.microsoft.com/office/drawing/2014/main" id="{7A583557-3EC4-7A4B-88C0-56CD8ECD30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3" name="AutoShape 5">
          <a:extLst>
            <a:ext uri="{FF2B5EF4-FFF2-40B4-BE49-F238E27FC236}">
              <a16:creationId xmlns:a16="http://schemas.microsoft.com/office/drawing/2014/main" id="{5A8DD244-7C4A-F64E-B6FF-D2FA46C545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4" name="AutoShape 5">
          <a:extLst>
            <a:ext uri="{FF2B5EF4-FFF2-40B4-BE49-F238E27FC236}">
              <a16:creationId xmlns:a16="http://schemas.microsoft.com/office/drawing/2014/main" id="{B70ED3A2-1B3D-4145-B7B7-CBA5B1AD6B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5" name="AutoShape 5">
          <a:extLst>
            <a:ext uri="{FF2B5EF4-FFF2-40B4-BE49-F238E27FC236}">
              <a16:creationId xmlns:a16="http://schemas.microsoft.com/office/drawing/2014/main" id="{5FDA469D-C9B1-E54E-A5A8-8900B19C63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6" name="AutoShape 5">
          <a:extLst>
            <a:ext uri="{FF2B5EF4-FFF2-40B4-BE49-F238E27FC236}">
              <a16:creationId xmlns:a16="http://schemas.microsoft.com/office/drawing/2014/main" id="{E8CEB994-9405-7044-9E26-99E95F2A2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7" name="AutoShape 5">
          <a:extLst>
            <a:ext uri="{FF2B5EF4-FFF2-40B4-BE49-F238E27FC236}">
              <a16:creationId xmlns:a16="http://schemas.microsoft.com/office/drawing/2014/main" id="{8D94730A-8E8B-4740-A321-55FFEFA87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8" name="AutoShape 5">
          <a:extLst>
            <a:ext uri="{FF2B5EF4-FFF2-40B4-BE49-F238E27FC236}">
              <a16:creationId xmlns:a16="http://schemas.microsoft.com/office/drawing/2014/main" id="{D9D4EE23-71B3-2C42-A656-3BA76DCE63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9" name="AutoShape 5">
          <a:extLst>
            <a:ext uri="{FF2B5EF4-FFF2-40B4-BE49-F238E27FC236}">
              <a16:creationId xmlns:a16="http://schemas.microsoft.com/office/drawing/2014/main" id="{918AEEF4-4AA5-5D49-B090-3DC2891BCA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20" name="AutoShape 5">
          <a:extLst>
            <a:ext uri="{FF2B5EF4-FFF2-40B4-BE49-F238E27FC236}">
              <a16:creationId xmlns:a16="http://schemas.microsoft.com/office/drawing/2014/main" id="{0C2BC702-3624-F644-B8E9-455603EEB3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1" name="AutoShape 5">
          <a:extLst>
            <a:ext uri="{FF2B5EF4-FFF2-40B4-BE49-F238E27FC236}">
              <a16:creationId xmlns:a16="http://schemas.microsoft.com/office/drawing/2014/main" id="{8EED16D8-9A4B-6743-AB97-7855CCABDF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2" name="AutoShape 5">
          <a:extLst>
            <a:ext uri="{FF2B5EF4-FFF2-40B4-BE49-F238E27FC236}">
              <a16:creationId xmlns:a16="http://schemas.microsoft.com/office/drawing/2014/main" id="{A528AD3A-5735-1D47-8F14-F25336E3F0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3" name="AutoShape 5">
          <a:extLst>
            <a:ext uri="{FF2B5EF4-FFF2-40B4-BE49-F238E27FC236}">
              <a16:creationId xmlns:a16="http://schemas.microsoft.com/office/drawing/2014/main" id="{A7F778D1-59E6-4143-8F6D-5D605A502C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4" name="AutoShape 5">
          <a:extLst>
            <a:ext uri="{FF2B5EF4-FFF2-40B4-BE49-F238E27FC236}">
              <a16:creationId xmlns:a16="http://schemas.microsoft.com/office/drawing/2014/main" id="{5FED4514-348E-1740-910B-4256506447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5" name="AutoShape 5">
          <a:extLst>
            <a:ext uri="{FF2B5EF4-FFF2-40B4-BE49-F238E27FC236}">
              <a16:creationId xmlns:a16="http://schemas.microsoft.com/office/drawing/2014/main" id="{20952FBB-1968-7041-A164-E163955237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6" name="AutoShape 5">
          <a:extLst>
            <a:ext uri="{FF2B5EF4-FFF2-40B4-BE49-F238E27FC236}">
              <a16:creationId xmlns:a16="http://schemas.microsoft.com/office/drawing/2014/main" id="{EBA54989-78E4-1748-8569-99232BE2B6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7" name="AutoShape 5">
          <a:extLst>
            <a:ext uri="{FF2B5EF4-FFF2-40B4-BE49-F238E27FC236}">
              <a16:creationId xmlns:a16="http://schemas.microsoft.com/office/drawing/2014/main" id="{25192FA6-6176-754C-B332-5370DD19D4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8" name="AutoShape 5">
          <a:extLst>
            <a:ext uri="{FF2B5EF4-FFF2-40B4-BE49-F238E27FC236}">
              <a16:creationId xmlns:a16="http://schemas.microsoft.com/office/drawing/2014/main" id="{2E2D070F-9FAB-A045-BC46-E8E0330CA1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FE2EB29F-157D-D740-B635-C1EE9EB1F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0" name="AutoShape 5">
          <a:extLst>
            <a:ext uri="{FF2B5EF4-FFF2-40B4-BE49-F238E27FC236}">
              <a16:creationId xmlns:a16="http://schemas.microsoft.com/office/drawing/2014/main" id="{48BB5732-34F2-494B-9D2A-C7C9854E00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1" name="AutoShape 5">
          <a:extLst>
            <a:ext uri="{FF2B5EF4-FFF2-40B4-BE49-F238E27FC236}">
              <a16:creationId xmlns:a16="http://schemas.microsoft.com/office/drawing/2014/main" id="{15220A8F-2BC8-A34C-8E10-B33E6C83C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2" name="AutoShape 5">
          <a:extLst>
            <a:ext uri="{FF2B5EF4-FFF2-40B4-BE49-F238E27FC236}">
              <a16:creationId xmlns:a16="http://schemas.microsoft.com/office/drawing/2014/main" id="{F7A85872-7CB2-9E40-9663-8EFAB7C8D4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3" name="AutoShape 5">
          <a:extLst>
            <a:ext uri="{FF2B5EF4-FFF2-40B4-BE49-F238E27FC236}">
              <a16:creationId xmlns:a16="http://schemas.microsoft.com/office/drawing/2014/main" id="{35CAE301-7D31-784F-BD12-4143F20B39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4" name="AutoShape 5">
          <a:extLst>
            <a:ext uri="{FF2B5EF4-FFF2-40B4-BE49-F238E27FC236}">
              <a16:creationId xmlns:a16="http://schemas.microsoft.com/office/drawing/2014/main" id="{50D918FB-CAA7-8F41-9D22-38C4C066ED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5" name="AutoShape 5">
          <a:extLst>
            <a:ext uri="{FF2B5EF4-FFF2-40B4-BE49-F238E27FC236}">
              <a16:creationId xmlns:a16="http://schemas.microsoft.com/office/drawing/2014/main" id="{D75D6AF1-A789-D246-912C-8D8A0BCA7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6" name="AutoShape 5">
          <a:extLst>
            <a:ext uri="{FF2B5EF4-FFF2-40B4-BE49-F238E27FC236}">
              <a16:creationId xmlns:a16="http://schemas.microsoft.com/office/drawing/2014/main" id="{AA585F39-1425-1C48-838E-52EDBCC17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7" name="AutoShape 5">
          <a:extLst>
            <a:ext uri="{FF2B5EF4-FFF2-40B4-BE49-F238E27FC236}">
              <a16:creationId xmlns:a16="http://schemas.microsoft.com/office/drawing/2014/main" id="{2E27ED24-49EC-BC47-B5AC-6E0A45DC46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8" name="AutoShape 5">
          <a:extLst>
            <a:ext uri="{FF2B5EF4-FFF2-40B4-BE49-F238E27FC236}">
              <a16:creationId xmlns:a16="http://schemas.microsoft.com/office/drawing/2014/main" id="{41E6F176-B18A-944D-9232-D748DCA9B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9" name="AutoShape 5">
          <a:extLst>
            <a:ext uri="{FF2B5EF4-FFF2-40B4-BE49-F238E27FC236}">
              <a16:creationId xmlns:a16="http://schemas.microsoft.com/office/drawing/2014/main" id="{94CAB4F8-6A28-5A43-97C4-F9D01FE12B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0" name="AutoShape 5">
          <a:extLst>
            <a:ext uri="{FF2B5EF4-FFF2-40B4-BE49-F238E27FC236}">
              <a16:creationId xmlns:a16="http://schemas.microsoft.com/office/drawing/2014/main" id="{B975346E-306E-C244-B111-832ED67D0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1" name="AutoShape 5">
          <a:extLst>
            <a:ext uri="{FF2B5EF4-FFF2-40B4-BE49-F238E27FC236}">
              <a16:creationId xmlns:a16="http://schemas.microsoft.com/office/drawing/2014/main" id="{0DA047AC-A379-5043-BE37-41DEDAE4D6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2" name="AutoShape 5">
          <a:extLst>
            <a:ext uri="{FF2B5EF4-FFF2-40B4-BE49-F238E27FC236}">
              <a16:creationId xmlns:a16="http://schemas.microsoft.com/office/drawing/2014/main" id="{6676B15B-567E-8D4D-897C-8E6672AAC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3" name="AutoShape 5">
          <a:extLst>
            <a:ext uri="{FF2B5EF4-FFF2-40B4-BE49-F238E27FC236}">
              <a16:creationId xmlns:a16="http://schemas.microsoft.com/office/drawing/2014/main" id="{38270CD8-6A3C-4044-9403-FB0ADED4F2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4" name="AutoShape 5">
          <a:extLst>
            <a:ext uri="{FF2B5EF4-FFF2-40B4-BE49-F238E27FC236}">
              <a16:creationId xmlns:a16="http://schemas.microsoft.com/office/drawing/2014/main" id="{FC08D856-BC65-CE49-8BF1-9245FA088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38E34962-C6B7-6A4A-BA1C-115AAFC336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6" name="AutoShape 5">
          <a:extLst>
            <a:ext uri="{FF2B5EF4-FFF2-40B4-BE49-F238E27FC236}">
              <a16:creationId xmlns:a16="http://schemas.microsoft.com/office/drawing/2014/main" id="{930415BE-7244-1741-9FA6-A22B52E477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7" name="AutoShape 5">
          <a:extLst>
            <a:ext uri="{FF2B5EF4-FFF2-40B4-BE49-F238E27FC236}">
              <a16:creationId xmlns:a16="http://schemas.microsoft.com/office/drawing/2014/main" id="{6305A09F-1DDE-F644-8786-A700C9D5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8" name="AutoShape 5">
          <a:extLst>
            <a:ext uri="{FF2B5EF4-FFF2-40B4-BE49-F238E27FC236}">
              <a16:creationId xmlns:a16="http://schemas.microsoft.com/office/drawing/2014/main" id="{C2DA28E9-7A92-6F4A-A133-C4565BB5A4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9" name="AutoShape 5">
          <a:extLst>
            <a:ext uri="{FF2B5EF4-FFF2-40B4-BE49-F238E27FC236}">
              <a16:creationId xmlns:a16="http://schemas.microsoft.com/office/drawing/2014/main" id="{5A349376-B691-0A41-996A-973E64E26E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50" name="AutoShape 5">
          <a:extLst>
            <a:ext uri="{FF2B5EF4-FFF2-40B4-BE49-F238E27FC236}">
              <a16:creationId xmlns:a16="http://schemas.microsoft.com/office/drawing/2014/main" id="{A5E43543-12A8-B549-BF03-F11C8C364E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1" name="AutoShape 5">
          <a:extLst>
            <a:ext uri="{FF2B5EF4-FFF2-40B4-BE49-F238E27FC236}">
              <a16:creationId xmlns:a16="http://schemas.microsoft.com/office/drawing/2014/main" id="{4DB4F060-4B21-A540-BCE7-31669E0225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2" name="AutoShape 5">
          <a:extLst>
            <a:ext uri="{FF2B5EF4-FFF2-40B4-BE49-F238E27FC236}">
              <a16:creationId xmlns:a16="http://schemas.microsoft.com/office/drawing/2014/main" id="{DA04B299-C44B-944E-A9BF-E83FF3184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3" name="AutoShape 5">
          <a:extLst>
            <a:ext uri="{FF2B5EF4-FFF2-40B4-BE49-F238E27FC236}">
              <a16:creationId xmlns:a16="http://schemas.microsoft.com/office/drawing/2014/main" id="{76A73581-BD23-AC4A-8D56-75F341F7CC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4" name="AutoShape 5">
          <a:extLst>
            <a:ext uri="{FF2B5EF4-FFF2-40B4-BE49-F238E27FC236}">
              <a16:creationId xmlns:a16="http://schemas.microsoft.com/office/drawing/2014/main" id="{A087F880-D5EC-694C-AD61-F7BFA6D47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5" name="AutoShape 5">
          <a:extLst>
            <a:ext uri="{FF2B5EF4-FFF2-40B4-BE49-F238E27FC236}">
              <a16:creationId xmlns:a16="http://schemas.microsoft.com/office/drawing/2014/main" id="{3BC450F7-E12F-EB43-8F7A-3271D77031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6" name="AutoShape 5">
          <a:extLst>
            <a:ext uri="{FF2B5EF4-FFF2-40B4-BE49-F238E27FC236}">
              <a16:creationId xmlns:a16="http://schemas.microsoft.com/office/drawing/2014/main" id="{E1510862-F407-A24F-A642-167733AD5E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7" name="AutoShape 5">
          <a:extLst>
            <a:ext uri="{FF2B5EF4-FFF2-40B4-BE49-F238E27FC236}">
              <a16:creationId xmlns:a16="http://schemas.microsoft.com/office/drawing/2014/main" id="{EB5A3A97-90A2-DD41-BB97-2E4718600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8" name="AutoShape 5">
          <a:extLst>
            <a:ext uri="{FF2B5EF4-FFF2-40B4-BE49-F238E27FC236}">
              <a16:creationId xmlns:a16="http://schemas.microsoft.com/office/drawing/2014/main" id="{D14B52E9-E332-A540-856A-763F0BA2B0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9" name="AutoShape 5">
          <a:extLst>
            <a:ext uri="{FF2B5EF4-FFF2-40B4-BE49-F238E27FC236}">
              <a16:creationId xmlns:a16="http://schemas.microsoft.com/office/drawing/2014/main" id="{3F2D26FF-88F3-394B-8DA9-26B0130F0C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0" name="AutoShape 5">
          <a:extLst>
            <a:ext uri="{FF2B5EF4-FFF2-40B4-BE49-F238E27FC236}">
              <a16:creationId xmlns:a16="http://schemas.microsoft.com/office/drawing/2014/main" id="{AB7A7D45-CA2F-A944-A25D-4A7398681B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1" name="AutoShape 5">
          <a:extLst>
            <a:ext uri="{FF2B5EF4-FFF2-40B4-BE49-F238E27FC236}">
              <a16:creationId xmlns:a16="http://schemas.microsoft.com/office/drawing/2014/main" id="{40908CD1-99E7-3841-82F1-90E9615668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2" name="AutoShape 5">
          <a:extLst>
            <a:ext uri="{FF2B5EF4-FFF2-40B4-BE49-F238E27FC236}">
              <a16:creationId xmlns:a16="http://schemas.microsoft.com/office/drawing/2014/main" id="{5AB9A1BC-1549-8A43-909F-03D08261FE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3" name="AutoShape 5">
          <a:extLst>
            <a:ext uri="{FF2B5EF4-FFF2-40B4-BE49-F238E27FC236}">
              <a16:creationId xmlns:a16="http://schemas.microsoft.com/office/drawing/2014/main" id="{6DB54512-5962-E244-825D-6936C914F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4" name="AutoShape 5">
          <a:extLst>
            <a:ext uri="{FF2B5EF4-FFF2-40B4-BE49-F238E27FC236}">
              <a16:creationId xmlns:a16="http://schemas.microsoft.com/office/drawing/2014/main" id="{78B4C49B-3E19-DB4C-A400-045599BB0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5" name="AutoShape 5">
          <a:extLst>
            <a:ext uri="{FF2B5EF4-FFF2-40B4-BE49-F238E27FC236}">
              <a16:creationId xmlns:a16="http://schemas.microsoft.com/office/drawing/2014/main" id="{753DB165-C5BA-8249-8D5E-818AD35602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6" name="AutoShape 5">
          <a:extLst>
            <a:ext uri="{FF2B5EF4-FFF2-40B4-BE49-F238E27FC236}">
              <a16:creationId xmlns:a16="http://schemas.microsoft.com/office/drawing/2014/main" id="{32E2D60D-5C1B-E343-A7CC-A67FB39E1E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7" name="AutoShape 5">
          <a:extLst>
            <a:ext uri="{FF2B5EF4-FFF2-40B4-BE49-F238E27FC236}">
              <a16:creationId xmlns:a16="http://schemas.microsoft.com/office/drawing/2014/main" id="{8EFC09D1-5589-624C-9A9B-0588E57E22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8" name="AutoShape 5">
          <a:extLst>
            <a:ext uri="{FF2B5EF4-FFF2-40B4-BE49-F238E27FC236}">
              <a16:creationId xmlns:a16="http://schemas.microsoft.com/office/drawing/2014/main" id="{F608EEFC-E759-ED40-BCA9-A121769F9E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9" name="AutoShape 5">
          <a:extLst>
            <a:ext uri="{FF2B5EF4-FFF2-40B4-BE49-F238E27FC236}">
              <a16:creationId xmlns:a16="http://schemas.microsoft.com/office/drawing/2014/main" id="{441D57B5-C420-5740-A877-931611773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0" name="AutoShape 5">
          <a:extLst>
            <a:ext uri="{FF2B5EF4-FFF2-40B4-BE49-F238E27FC236}">
              <a16:creationId xmlns:a16="http://schemas.microsoft.com/office/drawing/2014/main" id="{8610C2C7-FE93-7F4A-9C50-58D2BDF502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1" name="AutoShape 5">
          <a:extLst>
            <a:ext uri="{FF2B5EF4-FFF2-40B4-BE49-F238E27FC236}">
              <a16:creationId xmlns:a16="http://schemas.microsoft.com/office/drawing/2014/main" id="{6A701CBE-6250-3A43-BCFF-819532B7F4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2" name="AutoShape 5">
          <a:extLst>
            <a:ext uri="{FF2B5EF4-FFF2-40B4-BE49-F238E27FC236}">
              <a16:creationId xmlns:a16="http://schemas.microsoft.com/office/drawing/2014/main" id="{E2B1F384-C510-4F4F-A3BF-1BB516AFCC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3" name="AutoShape 5">
          <a:extLst>
            <a:ext uri="{FF2B5EF4-FFF2-40B4-BE49-F238E27FC236}">
              <a16:creationId xmlns:a16="http://schemas.microsoft.com/office/drawing/2014/main" id="{E7878290-A208-F544-BC0F-9D1FF57D75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4" name="AutoShape 5">
          <a:extLst>
            <a:ext uri="{FF2B5EF4-FFF2-40B4-BE49-F238E27FC236}">
              <a16:creationId xmlns:a16="http://schemas.microsoft.com/office/drawing/2014/main" id="{A27EEC43-F506-2F4B-8ACC-2E2A0E7F39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5" name="AutoShape 5">
          <a:extLst>
            <a:ext uri="{FF2B5EF4-FFF2-40B4-BE49-F238E27FC236}">
              <a16:creationId xmlns:a16="http://schemas.microsoft.com/office/drawing/2014/main" id="{22FEA8F4-2054-BF41-A676-9321833A11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6" name="AutoShape 5">
          <a:extLst>
            <a:ext uri="{FF2B5EF4-FFF2-40B4-BE49-F238E27FC236}">
              <a16:creationId xmlns:a16="http://schemas.microsoft.com/office/drawing/2014/main" id="{D7D25F45-5B8C-2A48-884D-C3BCD764F9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7" name="AutoShape 5">
          <a:extLst>
            <a:ext uri="{FF2B5EF4-FFF2-40B4-BE49-F238E27FC236}">
              <a16:creationId xmlns:a16="http://schemas.microsoft.com/office/drawing/2014/main" id="{36DD824C-0890-3348-B247-0FAD187872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8" name="AutoShape 5">
          <a:extLst>
            <a:ext uri="{FF2B5EF4-FFF2-40B4-BE49-F238E27FC236}">
              <a16:creationId xmlns:a16="http://schemas.microsoft.com/office/drawing/2014/main" id="{9C1185D9-1109-104D-8F5F-182D7E590D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9" name="AutoShape 5">
          <a:extLst>
            <a:ext uri="{FF2B5EF4-FFF2-40B4-BE49-F238E27FC236}">
              <a16:creationId xmlns:a16="http://schemas.microsoft.com/office/drawing/2014/main" id="{6F1881CA-CD61-644B-9943-514EA12E8B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80" name="AutoShape 5">
          <a:extLst>
            <a:ext uri="{FF2B5EF4-FFF2-40B4-BE49-F238E27FC236}">
              <a16:creationId xmlns:a16="http://schemas.microsoft.com/office/drawing/2014/main" id="{51535F69-644E-444E-8027-AF146E0781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1" name="AutoShape 5">
          <a:extLst>
            <a:ext uri="{FF2B5EF4-FFF2-40B4-BE49-F238E27FC236}">
              <a16:creationId xmlns:a16="http://schemas.microsoft.com/office/drawing/2014/main" id="{90BA5F5E-2FCF-1B48-A880-C1FCF4938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2" name="AutoShape 5">
          <a:extLst>
            <a:ext uri="{FF2B5EF4-FFF2-40B4-BE49-F238E27FC236}">
              <a16:creationId xmlns:a16="http://schemas.microsoft.com/office/drawing/2014/main" id="{034E8F0B-FDE0-EF42-9A75-98648BEC88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3" name="AutoShape 5">
          <a:extLst>
            <a:ext uri="{FF2B5EF4-FFF2-40B4-BE49-F238E27FC236}">
              <a16:creationId xmlns:a16="http://schemas.microsoft.com/office/drawing/2014/main" id="{CB34AE1B-03B8-1A44-90DF-11041DA7E3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4" name="AutoShape 5">
          <a:extLst>
            <a:ext uri="{FF2B5EF4-FFF2-40B4-BE49-F238E27FC236}">
              <a16:creationId xmlns:a16="http://schemas.microsoft.com/office/drawing/2014/main" id="{71116B25-A330-BE43-8C2F-3A7429B513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5" name="AutoShape 5">
          <a:extLst>
            <a:ext uri="{FF2B5EF4-FFF2-40B4-BE49-F238E27FC236}">
              <a16:creationId xmlns:a16="http://schemas.microsoft.com/office/drawing/2014/main" id="{D2B674B8-A37C-FF4F-B322-685B51E396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6" name="AutoShape 5">
          <a:extLst>
            <a:ext uri="{FF2B5EF4-FFF2-40B4-BE49-F238E27FC236}">
              <a16:creationId xmlns:a16="http://schemas.microsoft.com/office/drawing/2014/main" id="{AFB4FA16-47F1-3944-83CF-70CC8CBC1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7" name="AutoShape 5">
          <a:extLst>
            <a:ext uri="{FF2B5EF4-FFF2-40B4-BE49-F238E27FC236}">
              <a16:creationId xmlns:a16="http://schemas.microsoft.com/office/drawing/2014/main" id="{47A5B61E-872F-494C-8413-EE12FAA80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8" name="AutoShape 5">
          <a:extLst>
            <a:ext uri="{FF2B5EF4-FFF2-40B4-BE49-F238E27FC236}">
              <a16:creationId xmlns:a16="http://schemas.microsoft.com/office/drawing/2014/main" id="{015E6150-379B-D842-B911-382889716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9" name="AutoShape 5">
          <a:extLst>
            <a:ext uri="{FF2B5EF4-FFF2-40B4-BE49-F238E27FC236}">
              <a16:creationId xmlns:a16="http://schemas.microsoft.com/office/drawing/2014/main" id="{34B3AB81-2138-1745-853D-57E31CB6F1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0" name="AutoShape 5">
          <a:extLst>
            <a:ext uri="{FF2B5EF4-FFF2-40B4-BE49-F238E27FC236}">
              <a16:creationId xmlns:a16="http://schemas.microsoft.com/office/drawing/2014/main" id="{FAF39599-00CA-D944-9BEB-A9A1E1346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1" name="AutoShape 5">
          <a:extLst>
            <a:ext uri="{FF2B5EF4-FFF2-40B4-BE49-F238E27FC236}">
              <a16:creationId xmlns:a16="http://schemas.microsoft.com/office/drawing/2014/main" id="{0CDFEAA3-2C82-2845-9960-57D1EBADD3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2" name="AutoShape 5">
          <a:extLst>
            <a:ext uri="{FF2B5EF4-FFF2-40B4-BE49-F238E27FC236}">
              <a16:creationId xmlns:a16="http://schemas.microsoft.com/office/drawing/2014/main" id="{E83A815F-8546-1846-BFE9-B7796E0EE4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3" name="AutoShape 5">
          <a:extLst>
            <a:ext uri="{FF2B5EF4-FFF2-40B4-BE49-F238E27FC236}">
              <a16:creationId xmlns:a16="http://schemas.microsoft.com/office/drawing/2014/main" id="{21BBF5D6-28FE-6849-BF96-B838D78BC8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4" name="AutoShape 5">
          <a:extLst>
            <a:ext uri="{FF2B5EF4-FFF2-40B4-BE49-F238E27FC236}">
              <a16:creationId xmlns:a16="http://schemas.microsoft.com/office/drawing/2014/main" id="{737610AF-F562-E44A-9D6C-9AA93003A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5" name="AutoShape 5">
          <a:extLst>
            <a:ext uri="{FF2B5EF4-FFF2-40B4-BE49-F238E27FC236}">
              <a16:creationId xmlns:a16="http://schemas.microsoft.com/office/drawing/2014/main" id="{9B26EA27-268B-FE4F-800F-85A414EFAF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6" name="AutoShape 5">
          <a:extLst>
            <a:ext uri="{FF2B5EF4-FFF2-40B4-BE49-F238E27FC236}">
              <a16:creationId xmlns:a16="http://schemas.microsoft.com/office/drawing/2014/main" id="{A179FF49-79FC-ED4A-88F4-867CCF962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7" name="AutoShape 5">
          <a:extLst>
            <a:ext uri="{FF2B5EF4-FFF2-40B4-BE49-F238E27FC236}">
              <a16:creationId xmlns:a16="http://schemas.microsoft.com/office/drawing/2014/main" id="{BCAE3C87-5C87-EC45-BB5C-E3616E8C68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8" name="AutoShape 5">
          <a:extLst>
            <a:ext uri="{FF2B5EF4-FFF2-40B4-BE49-F238E27FC236}">
              <a16:creationId xmlns:a16="http://schemas.microsoft.com/office/drawing/2014/main" id="{AE293438-9A28-A24B-A8AF-91249B85D6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9" name="AutoShape 5">
          <a:extLst>
            <a:ext uri="{FF2B5EF4-FFF2-40B4-BE49-F238E27FC236}">
              <a16:creationId xmlns:a16="http://schemas.microsoft.com/office/drawing/2014/main" id="{4FBD3754-DE7D-9D45-83A1-645C4AD745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0" name="AutoShape 5">
          <a:extLst>
            <a:ext uri="{FF2B5EF4-FFF2-40B4-BE49-F238E27FC236}">
              <a16:creationId xmlns:a16="http://schemas.microsoft.com/office/drawing/2014/main" id="{F43F55C2-4F02-684E-A1A5-7E17DC9FDC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1" name="AutoShape 5">
          <a:extLst>
            <a:ext uri="{FF2B5EF4-FFF2-40B4-BE49-F238E27FC236}">
              <a16:creationId xmlns:a16="http://schemas.microsoft.com/office/drawing/2014/main" id="{D56FED6E-1708-764C-A0D3-DBFE93ABE3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2" name="AutoShape 5">
          <a:extLst>
            <a:ext uri="{FF2B5EF4-FFF2-40B4-BE49-F238E27FC236}">
              <a16:creationId xmlns:a16="http://schemas.microsoft.com/office/drawing/2014/main" id="{2C2C3870-7617-EE4A-8912-B1737CBFA5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3" name="AutoShape 5">
          <a:extLst>
            <a:ext uri="{FF2B5EF4-FFF2-40B4-BE49-F238E27FC236}">
              <a16:creationId xmlns:a16="http://schemas.microsoft.com/office/drawing/2014/main" id="{01626342-89FF-CB49-A5CC-F129ADA6CD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4" name="AutoShape 5">
          <a:extLst>
            <a:ext uri="{FF2B5EF4-FFF2-40B4-BE49-F238E27FC236}">
              <a16:creationId xmlns:a16="http://schemas.microsoft.com/office/drawing/2014/main" id="{E136F0BD-8A46-7148-8E45-CDADB78D10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5" name="AutoShape 5">
          <a:extLst>
            <a:ext uri="{FF2B5EF4-FFF2-40B4-BE49-F238E27FC236}">
              <a16:creationId xmlns:a16="http://schemas.microsoft.com/office/drawing/2014/main" id="{236DB3C4-3575-124A-B2A2-C02B5E607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6" name="AutoShape 5">
          <a:extLst>
            <a:ext uri="{FF2B5EF4-FFF2-40B4-BE49-F238E27FC236}">
              <a16:creationId xmlns:a16="http://schemas.microsoft.com/office/drawing/2014/main" id="{14E36F4A-E76B-2A41-9DFF-8587D86AF8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7" name="AutoShape 5">
          <a:extLst>
            <a:ext uri="{FF2B5EF4-FFF2-40B4-BE49-F238E27FC236}">
              <a16:creationId xmlns:a16="http://schemas.microsoft.com/office/drawing/2014/main" id="{8FF59249-0F55-3448-9BAE-5B090FF3821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8" name="AutoShape 5">
          <a:extLst>
            <a:ext uri="{FF2B5EF4-FFF2-40B4-BE49-F238E27FC236}">
              <a16:creationId xmlns:a16="http://schemas.microsoft.com/office/drawing/2014/main" id="{346B6438-7AAF-7440-B4A2-F861D03DE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9" name="AutoShape 5">
          <a:extLst>
            <a:ext uri="{FF2B5EF4-FFF2-40B4-BE49-F238E27FC236}">
              <a16:creationId xmlns:a16="http://schemas.microsoft.com/office/drawing/2014/main" id="{5C34D9E0-4E5E-5D4C-BA4F-E023E814AA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10" name="AutoShape 5">
          <a:extLst>
            <a:ext uri="{FF2B5EF4-FFF2-40B4-BE49-F238E27FC236}">
              <a16:creationId xmlns:a16="http://schemas.microsoft.com/office/drawing/2014/main" id="{A9D61FFC-F341-8440-ADBE-B0263A9CD6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1" name="AutoShape 5">
          <a:extLst>
            <a:ext uri="{FF2B5EF4-FFF2-40B4-BE49-F238E27FC236}">
              <a16:creationId xmlns:a16="http://schemas.microsoft.com/office/drawing/2014/main" id="{F2E7B2D1-D0EF-5C4D-A3FB-B3094E52B8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2" name="AutoShape 5">
          <a:extLst>
            <a:ext uri="{FF2B5EF4-FFF2-40B4-BE49-F238E27FC236}">
              <a16:creationId xmlns:a16="http://schemas.microsoft.com/office/drawing/2014/main" id="{C2335757-C4C4-CB4C-9530-0E8FFBC7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3" name="AutoShape 5">
          <a:extLst>
            <a:ext uri="{FF2B5EF4-FFF2-40B4-BE49-F238E27FC236}">
              <a16:creationId xmlns:a16="http://schemas.microsoft.com/office/drawing/2014/main" id="{D1373724-8E41-564F-891E-19481B5C99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4" name="AutoShape 5">
          <a:extLst>
            <a:ext uri="{FF2B5EF4-FFF2-40B4-BE49-F238E27FC236}">
              <a16:creationId xmlns:a16="http://schemas.microsoft.com/office/drawing/2014/main" id="{2795C6D9-4858-254E-8526-4D0451563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5" name="AutoShape 5">
          <a:extLst>
            <a:ext uri="{FF2B5EF4-FFF2-40B4-BE49-F238E27FC236}">
              <a16:creationId xmlns:a16="http://schemas.microsoft.com/office/drawing/2014/main" id="{1C0CB704-1A36-8D4F-941B-5EF529FDA1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6" name="AutoShape 5">
          <a:extLst>
            <a:ext uri="{FF2B5EF4-FFF2-40B4-BE49-F238E27FC236}">
              <a16:creationId xmlns:a16="http://schemas.microsoft.com/office/drawing/2014/main" id="{EBFA1865-A2E8-4A49-A5A7-317F8D29C1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7" name="AutoShape 5">
          <a:extLst>
            <a:ext uri="{FF2B5EF4-FFF2-40B4-BE49-F238E27FC236}">
              <a16:creationId xmlns:a16="http://schemas.microsoft.com/office/drawing/2014/main" id="{2A4951CA-99AA-E64D-9FE3-F120A0D2E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8" name="AutoShape 5">
          <a:extLst>
            <a:ext uri="{FF2B5EF4-FFF2-40B4-BE49-F238E27FC236}">
              <a16:creationId xmlns:a16="http://schemas.microsoft.com/office/drawing/2014/main" id="{43C0D3C2-9F41-CB4D-B2A5-94D2C2E1CB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9" name="AutoShape 5">
          <a:extLst>
            <a:ext uri="{FF2B5EF4-FFF2-40B4-BE49-F238E27FC236}">
              <a16:creationId xmlns:a16="http://schemas.microsoft.com/office/drawing/2014/main" id="{4954CD3A-509F-3048-9130-C4B61C4EF9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0" name="AutoShape 5">
          <a:extLst>
            <a:ext uri="{FF2B5EF4-FFF2-40B4-BE49-F238E27FC236}">
              <a16:creationId xmlns:a16="http://schemas.microsoft.com/office/drawing/2014/main" id="{5118B53D-FC71-714B-8010-E03117BD49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1" name="AutoShape 5">
          <a:extLst>
            <a:ext uri="{FF2B5EF4-FFF2-40B4-BE49-F238E27FC236}">
              <a16:creationId xmlns:a16="http://schemas.microsoft.com/office/drawing/2014/main" id="{9E37DACB-5CFA-154E-91FE-1EB65D883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2" name="AutoShape 5">
          <a:extLst>
            <a:ext uri="{FF2B5EF4-FFF2-40B4-BE49-F238E27FC236}">
              <a16:creationId xmlns:a16="http://schemas.microsoft.com/office/drawing/2014/main" id="{C0997333-E6DF-7A4D-A26A-D29DD7375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3" name="AutoShape 5">
          <a:extLst>
            <a:ext uri="{FF2B5EF4-FFF2-40B4-BE49-F238E27FC236}">
              <a16:creationId xmlns:a16="http://schemas.microsoft.com/office/drawing/2014/main" id="{4A1E3161-8109-BB42-950C-913633281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4" name="AutoShape 5">
          <a:extLst>
            <a:ext uri="{FF2B5EF4-FFF2-40B4-BE49-F238E27FC236}">
              <a16:creationId xmlns:a16="http://schemas.microsoft.com/office/drawing/2014/main" id="{131428ED-8022-1040-87D8-025F1770FA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5" name="AutoShape 5">
          <a:extLst>
            <a:ext uri="{FF2B5EF4-FFF2-40B4-BE49-F238E27FC236}">
              <a16:creationId xmlns:a16="http://schemas.microsoft.com/office/drawing/2014/main" id="{22BCB0DF-05EC-4C4D-A52A-558B6CE28E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6" name="AutoShape 5">
          <a:extLst>
            <a:ext uri="{FF2B5EF4-FFF2-40B4-BE49-F238E27FC236}">
              <a16:creationId xmlns:a16="http://schemas.microsoft.com/office/drawing/2014/main" id="{7DB4A707-469C-9D42-B0D3-EB22722CE9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7" name="AutoShape 5">
          <a:extLst>
            <a:ext uri="{FF2B5EF4-FFF2-40B4-BE49-F238E27FC236}">
              <a16:creationId xmlns:a16="http://schemas.microsoft.com/office/drawing/2014/main" id="{C96F2923-13A5-FC48-A85C-0D98D4200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8" name="AutoShape 5">
          <a:extLst>
            <a:ext uri="{FF2B5EF4-FFF2-40B4-BE49-F238E27FC236}">
              <a16:creationId xmlns:a16="http://schemas.microsoft.com/office/drawing/2014/main" id="{93EE1800-BAE2-8C49-A800-CC073702E6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9" name="AutoShape 5">
          <a:extLst>
            <a:ext uri="{FF2B5EF4-FFF2-40B4-BE49-F238E27FC236}">
              <a16:creationId xmlns:a16="http://schemas.microsoft.com/office/drawing/2014/main" id="{3A70E0B8-9EC5-5B40-A819-A2982087A0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0" name="AutoShape 5">
          <a:extLst>
            <a:ext uri="{FF2B5EF4-FFF2-40B4-BE49-F238E27FC236}">
              <a16:creationId xmlns:a16="http://schemas.microsoft.com/office/drawing/2014/main" id="{95BD8130-82D8-0C46-9E22-632C73608E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1" name="AutoShape 5">
          <a:extLst>
            <a:ext uri="{FF2B5EF4-FFF2-40B4-BE49-F238E27FC236}">
              <a16:creationId xmlns:a16="http://schemas.microsoft.com/office/drawing/2014/main" id="{91251788-14DF-7248-8409-F3DF9732AD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2" name="AutoShape 5">
          <a:extLst>
            <a:ext uri="{FF2B5EF4-FFF2-40B4-BE49-F238E27FC236}">
              <a16:creationId xmlns:a16="http://schemas.microsoft.com/office/drawing/2014/main" id="{642D7FBC-C14B-C541-96E2-C9082FC0C5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3" name="AutoShape 5">
          <a:extLst>
            <a:ext uri="{FF2B5EF4-FFF2-40B4-BE49-F238E27FC236}">
              <a16:creationId xmlns:a16="http://schemas.microsoft.com/office/drawing/2014/main" id="{876C7A9E-12FC-5042-86C4-571EEF44A7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4" name="AutoShape 5">
          <a:extLst>
            <a:ext uri="{FF2B5EF4-FFF2-40B4-BE49-F238E27FC236}">
              <a16:creationId xmlns:a16="http://schemas.microsoft.com/office/drawing/2014/main" id="{A6073B8E-0547-C946-9BCA-2E94B8C3A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5" name="AutoShape 5">
          <a:extLst>
            <a:ext uri="{FF2B5EF4-FFF2-40B4-BE49-F238E27FC236}">
              <a16:creationId xmlns:a16="http://schemas.microsoft.com/office/drawing/2014/main" id="{E8668579-228C-074A-80A3-D0E111F8D1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6" name="AutoShape 5">
          <a:extLst>
            <a:ext uri="{FF2B5EF4-FFF2-40B4-BE49-F238E27FC236}">
              <a16:creationId xmlns:a16="http://schemas.microsoft.com/office/drawing/2014/main" id="{90793F52-2C24-1643-8DAF-5C1B064347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7" name="AutoShape 5">
          <a:extLst>
            <a:ext uri="{FF2B5EF4-FFF2-40B4-BE49-F238E27FC236}">
              <a16:creationId xmlns:a16="http://schemas.microsoft.com/office/drawing/2014/main" id="{5ED7D2DF-8CA9-1B48-997F-9E36A36A99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8" name="AutoShape 5">
          <a:extLst>
            <a:ext uri="{FF2B5EF4-FFF2-40B4-BE49-F238E27FC236}">
              <a16:creationId xmlns:a16="http://schemas.microsoft.com/office/drawing/2014/main" id="{9A3AE89E-D497-4D44-A527-D293FE6AA6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9" name="AutoShape 5">
          <a:extLst>
            <a:ext uri="{FF2B5EF4-FFF2-40B4-BE49-F238E27FC236}">
              <a16:creationId xmlns:a16="http://schemas.microsoft.com/office/drawing/2014/main" id="{78229BFD-0B8A-C040-B78D-7EB5B76E9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40" name="AutoShape 5">
          <a:extLst>
            <a:ext uri="{FF2B5EF4-FFF2-40B4-BE49-F238E27FC236}">
              <a16:creationId xmlns:a16="http://schemas.microsoft.com/office/drawing/2014/main" id="{1AE84128-3EA2-8646-8412-DD8A41399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1" name="AutoShape 5">
          <a:extLst>
            <a:ext uri="{FF2B5EF4-FFF2-40B4-BE49-F238E27FC236}">
              <a16:creationId xmlns:a16="http://schemas.microsoft.com/office/drawing/2014/main" id="{E6D95A67-D568-BF40-91D4-A2B232E59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2" name="AutoShape 5">
          <a:extLst>
            <a:ext uri="{FF2B5EF4-FFF2-40B4-BE49-F238E27FC236}">
              <a16:creationId xmlns:a16="http://schemas.microsoft.com/office/drawing/2014/main" id="{ED87CD43-4004-814B-85EE-4CD7D00B8D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3" name="AutoShape 5">
          <a:extLst>
            <a:ext uri="{FF2B5EF4-FFF2-40B4-BE49-F238E27FC236}">
              <a16:creationId xmlns:a16="http://schemas.microsoft.com/office/drawing/2014/main" id="{D637C4C7-151C-894C-A4CE-15F36F1B17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4" name="AutoShape 5">
          <a:extLst>
            <a:ext uri="{FF2B5EF4-FFF2-40B4-BE49-F238E27FC236}">
              <a16:creationId xmlns:a16="http://schemas.microsoft.com/office/drawing/2014/main" id="{C40EECE1-B205-B44D-AA41-72B3B627F7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5" name="AutoShape 5">
          <a:extLst>
            <a:ext uri="{FF2B5EF4-FFF2-40B4-BE49-F238E27FC236}">
              <a16:creationId xmlns:a16="http://schemas.microsoft.com/office/drawing/2014/main" id="{43DD087C-24AB-B647-B65F-813AFD38B3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6" name="AutoShape 5">
          <a:extLst>
            <a:ext uri="{FF2B5EF4-FFF2-40B4-BE49-F238E27FC236}">
              <a16:creationId xmlns:a16="http://schemas.microsoft.com/office/drawing/2014/main" id="{46A3E51F-172B-3148-8C3A-B8A56E60F4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7" name="AutoShape 5">
          <a:extLst>
            <a:ext uri="{FF2B5EF4-FFF2-40B4-BE49-F238E27FC236}">
              <a16:creationId xmlns:a16="http://schemas.microsoft.com/office/drawing/2014/main" id="{166C7027-74CD-8142-970B-7BCECA6C71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8" name="AutoShape 5">
          <a:extLst>
            <a:ext uri="{FF2B5EF4-FFF2-40B4-BE49-F238E27FC236}">
              <a16:creationId xmlns:a16="http://schemas.microsoft.com/office/drawing/2014/main" id="{B54C4987-0524-8944-B16A-E5BCFD418B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9" name="AutoShape 5">
          <a:extLst>
            <a:ext uri="{FF2B5EF4-FFF2-40B4-BE49-F238E27FC236}">
              <a16:creationId xmlns:a16="http://schemas.microsoft.com/office/drawing/2014/main" id="{2BF9ECBF-8578-4B40-9C0C-55AB33AFF9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0" name="AutoShape 5">
          <a:extLst>
            <a:ext uri="{FF2B5EF4-FFF2-40B4-BE49-F238E27FC236}">
              <a16:creationId xmlns:a16="http://schemas.microsoft.com/office/drawing/2014/main" id="{E531EC58-359A-1E48-BC3A-AB628C863A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1" name="AutoShape 5">
          <a:extLst>
            <a:ext uri="{FF2B5EF4-FFF2-40B4-BE49-F238E27FC236}">
              <a16:creationId xmlns:a16="http://schemas.microsoft.com/office/drawing/2014/main" id="{1BF256ED-5820-2E41-9F94-7AFFC759A5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2" name="AutoShape 5">
          <a:extLst>
            <a:ext uri="{FF2B5EF4-FFF2-40B4-BE49-F238E27FC236}">
              <a16:creationId xmlns:a16="http://schemas.microsoft.com/office/drawing/2014/main" id="{A4F19EE6-20C6-D24A-B71E-B4A883A3E8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3" name="AutoShape 5">
          <a:extLst>
            <a:ext uri="{FF2B5EF4-FFF2-40B4-BE49-F238E27FC236}">
              <a16:creationId xmlns:a16="http://schemas.microsoft.com/office/drawing/2014/main" id="{A04D3C23-A73E-6D46-A6C6-075432664A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4" name="AutoShape 5">
          <a:extLst>
            <a:ext uri="{FF2B5EF4-FFF2-40B4-BE49-F238E27FC236}">
              <a16:creationId xmlns:a16="http://schemas.microsoft.com/office/drawing/2014/main" id="{0CD6CA59-6C94-E34B-BB03-677322C0B3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5" name="AutoShape 5">
          <a:extLst>
            <a:ext uri="{FF2B5EF4-FFF2-40B4-BE49-F238E27FC236}">
              <a16:creationId xmlns:a16="http://schemas.microsoft.com/office/drawing/2014/main" id="{E0539BBC-0EB5-BB4C-B2B2-3033F468E4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6" name="AutoShape 5">
          <a:extLst>
            <a:ext uri="{FF2B5EF4-FFF2-40B4-BE49-F238E27FC236}">
              <a16:creationId xmlns:a16="http://schemas.microsoft.com/office/drawing/2014/main" id="{08BF61D9-2679-094F-AC91-B5C100B5A5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7" name="AutoShape 5">
          <a:extLst>
            <a:ext uri="{FF2B5EF4-FFF2-40B4-BE49-F238E27FC236}">
              <a16:creationId xmlns:a16="http://schemas.microsoft.com/office/drawing/2014/main" id="{60A841A2-1E5E-2F41-BD2C-8C2200BC36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8" name="AutoShape 5">
          <a:extLst>
            <a:ext uri="{FF2B5EF4-FFF2-40B4-BE49-F238E27FC236}">
              <a16:creationId xmlns:a16="http://schemas.microsoft.com/office/drawing/2014/main" id="{40178F3F-F6FD-3A43-AF45-1668074E6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9" name="AutoShape 5">
          <a:extLst>
            <a:ext uri="{FF2B5EF4-FFF2-40B4-BE49-F238E27FC236}">
              <a16:creationId xmlns:a16="http://schemas.microsoft.com/office/drawing/2014/main" id="{EA2084A2-05CB-CF4B-8D6C-474C68A7DF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0" name="AutoShape 5">
          <a:extLst>
            <a:ext uri="{FF2B5EF4-FFF2-40B4-BE49-F238E27FC236}">
              <a16:creationId xmlns:a16="http://schemas.microsoft.com/office/drawing/2014/main" id="{05EB11C8-9D5C-9A42-B709-BF86A3E70E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1" name="AutoShape 5">
          <a:extLst>
            <a:ext uri="{FF2B5EF4-FFF2-40B4-BE49-F238E27FC236}">
              <a16:creationId xmlns:a16="http://schemas.microsoft.com/office/drawing/2014/main" id="{69641341-06AA-B34D-9E9E-FECA3F2DE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2" name="AutoShape 5">
          <a:extLst>
            <a:ext uri="{FF2B5EF4-FFF2-40B4-BE49-F238E27FC236}">
              <a16:creationId xmlns:a16="http://schemas.microsoft.com/office/drawing/2014/main" id="{D6EC6A25-9782-E64C-A385-77859964AA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3" name="AutoShape 5">
          <a:extLst>
            <a:ext uri="{FF2B5EF4-FFF2-40B4-BE49-F238E27FC236}">
              <a16:creationId xmlns:a16="http://schemas.microsoft.com/office/drawing/2014/main" id="{4F7D74B9-ECD4-574E-B504-5754ADA6CA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4" name="AutoShape 5">
          <a:extLst>
            <a:ext uri="{FF2B5EF4-FFF2-40B4-BE49-F238E27FC236}">
              <a16:creationId xmlns:a16="http://schemas.microsoft.com/office/drawing/2014/main" id="{A9FB5489-5503-AE42-ADC3-ADF02EC348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5" name="AutoShape 5">
          <a:extLst>
            <a:ext uri="{FF2B5EF4-FFF2-40B4-BE49-F238E27FC236}">
              <a16:creationId xmlns:a16="http://schemas.microsoft.com/office/drawing/2014/main" id="{B5BBD907-347A-124D-BFDE-CD58EAB67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6" name="AutoShape 5">
          <a:extLst>
            <a:ext uri="{FF2B5EF4-FFF2-40B4-BE49-F238E27FC236}">
              <a16:creationId xmlns:a16="http://schemas.microsoft.com/office/drawing/2014/main" id="{B0DDEAB0-B318-974B-9887-5AA2C403FC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7" name="AutoShape 5">
          <a:extLst>
            <a:ext uri="{FF2B5EF4-FFF2-40B4-BE49-F238E27FC236}">
              <a16:creationId xmlns:a16="http://schemas.microsoft.com/office/drawing/2014/main" id="{8BD4BF09-848D-AD4A-899C-2A031B125D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8" name="AutoShape 5">
          <a:extLst>
            <a:ext uri="{FF2B5EF4-FFF2-40B4-BE49-F238E27FC236}">
              <a16:creationId xmlns:a16="http://schemas.microsoft.com/office/drawing/2014/main" id="{B3CA7F0E-EE19-0A47-9A1D-3DA9D3B790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9" name="AutoShape 5">
          <a:extLst>
            <a:ext uri="{FF2B5EF4-FFF2-40B4-BE49-F238E27FC236}">
              <a16:creationId xmlns:a16="http://schemas.microsoft.com/office/drawing/2014/main" id="{5EA238BF-93DD-064B-B5FD-3CBC12871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70" name="AutoShape 5">
          <a:extLst>
            <a:ext uri="{FF2B5EF4-FFF2-40B4-BE49-F238E27FC236}">
              <a16:creationId xmlns:a16="http://schemas.microsoft.com/office/drawing/2014/main" id="{A9C1E3D4-B7B7-6540-B345-80823AA6C5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1" name="AutoShape 5">
          <a:extLst>
            <a:ext uri="{FF2B5EF4-FFF2-40B4-BE49-F238E27FC236}">
              <a16:creationId xmlns:a16="http://schemas.microsoft.com/office/drawing/2014/main" id="{47365A29-C871-0646-AAC2-9575EECECA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2" name="AutoShape 5">
          <a:extLst>
            <a:ext uri="{FF2B5EF4-FFF2-40B4-BE49-F238E27FC236}">
              <a16:creationId xmlns:a16="http://schemas.microsoft.com/office/drawing/2014/main" id="{40C4F93C-6772-E34F-AF62-AAE161D21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3" name="AutoShape 5">
          <a:extLst>
            <a:ext uri="{FF2B5EF4-FFF2-40B4-BE49-F238E27FC236}">
              <a16:creationId xmlns:a16="http://schemas.microsoft.com/office/drawing/2014/main" id="{ADBEBCCA-06C0-7B45-9094-5C2C32A3AC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4" name="AutoShape 5">
          <a:extLst>
            <a:ext uri="{FF2B5EF4-FFF2-40B4-BE49-F238E27FC236}">
              <a16:creationId xmlns:a16="http://schemas.microsoft.com/office/drawing/2014/main" id="{F652784C-5405-BA49-993F-15E46F9355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5" name="AutoShape 5">
          <a:extLst>
            <a:ext uri="{FF2B5EF4-FFF2-40B4-BE49-F238E27FC236}">
              <a16:creationId xmlns:a16="http://schemas.microsoft.com/office/drawing/2014/main" id="{7C1CC8F1-D704-794C-A7C9-4FFE8B22CA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6" name="AutoShape 5">
          <a:extLst>
            <a:ext uri="{FF2B5EF4-FFF2-40B4-BE49-F238E27FC236}">
              <a16:creationId xmlns:a16="http://schemas.microsoft.com/office/drawing/2014/main" id="{F4F88F68-005D-8546-B7F0-EE4EF0E952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7" name="AutoShape 5">
          <a:extLst>
            <a:ext uri="{FF2B5EF4-FFF2-40B4-BE49-F238E27FC236}">
              <a16:creationId xmlns:a16="http://schemas.microsoft.com/office/drawing/2014/main" id="{23AEBFF9-3C56-E642-970D-4B8077157D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8" name="AutoShape 5">
          <a:extLst>
            <a:ext uri="{FF2B5EF4-FFF2-40B4-BE49-F238E27FC236}">
              <a16:creationId xmlns:a16="http://schemas.microsoft.com/office/drawing/2014/main" id="{246C6EE3-E029-2040-8A15-A61ACF2715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9" name="AutoShape 5">
          <a:extLst>
            <a:ext uri="{FF2B5EF4-FFF2-40B4-BE49-F238E27FC236}">
              <a16:creationId xmlns:a16="http://schemas.microsoft.com/office/drawing/2014/main" id="{32C2803B-4C7E-534F-8226-85B4F98057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0" name="AutoShape 5">
          <a:extLst>
            <a:ext uri="{FF2B5EF4-FFF2-40B4-BE49-F238E27FC236}">
              <a16:creationId xmlns:a16="http://schemas.microsoft.com/office/drawing/2014/main" id="{6F07E1B7-F3E7-1E4E-8490-1DB66D155B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1" name="AutoShape 5">
          <a:extLst>
            <a:ext uri="{FF2B5EF4-FFF2-40B4-BE49-F238E27FC236}">
              <a16:creationId xmlns:a16="http://schemas.microsoft.com/office/drawing/2014/main" id="{B16B458B-FE1A-F24D-94ED-C9C670CB74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2" name="AutoShape 5">
          <a:extLst>
            <a:ext uri="{FF2B5EF4-FFF2-40B4-BE49-F238E27FC236}">
              <a16:creationId xmlns:a16="http://schemas.microsoft.com/office/drawing/2014/main" id="{687FE22A-7560-E14B-BCD9-3122B47F94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3" name="AutoShape 5">
          <a:extLst>
            <a:ext uri="{FF2B5EF4-FFF2-40B4-BE49-F238E27FC236}">
              <a16:creationId xmlns:a16="http://schemas.microsoft.com/office/drawing/2014/main" id="{CC798B5A-F71A-E74C-B106-FB218E4B62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4" name="AutoShape 5">
          <a:extLst>
            <a:ext uri="{FF2B5EF4-FFF2-40B4-BE49-F238E27FC236}">
              <a16:creationId xmlns:a16="http://schemas.microsoft.com/office/drawing/2014/main" id="{70F6A4E0-7753-B348-A7BB-E925A664B4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5" name="AutoShape 5">
          <a:extLst>
            <a:ext uri="{FF2B5EF4-FFF2-40B4-BE49-F238E27FC236}">
              <a16:creationId xmlns:a16="http://schemas.microsoft.com/office/drawing/2014/main" id="{A2E17C20-1280-4045-A6BD-91460E2BFA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6" name="AutoShape 5">
          <a:extLst>
            <a:ext uri="{FF2B5EF4-FFF2-40B4-BE49-F238E27FC236}">
              <a16:creationId xmlns:a16="http://schemas.microsoft.com/office/drawing/2014/main" id="{C66AC63D-F316-1447-9F05-1630055513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7" name="AutoShape 5">
          <a:extLst>
            <a:ext uri="{FF2B5EF4-FFF2-40B4-BE49-F238E27FC236}">
              <a16:creationId xmlns:a16="http://schemas.microsoft.com/office/drawing/2014/main" id="{D037A931-68D6-AC4A-8F18-E9D37E9431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8" name="AutoShape 5">
          <a:extLst>
            <a:ext uri="{FF2B5EF4-FFF2-40B4-BE49-F238E27FC236}">
              <a16:creationId xmlns:a16="http://schemas.microsoft.com/office/drawing/2014/main" id="{C7F042D9-910F-784C-99C6-310519FE4E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9" name="AutoShape 5">
          <a:extLst>
            <a:ext uri="{FF2B5EF4-FFF2-40B4-BE49-F238E27FC236}">
              <a16:creationId xmlns:a16="http://schemas.microsoft.com/office/drawing/2014/main" id="{DB520F4D-A301-914B-9F37-34A591BE52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0" name="AutoShape 5">
          <a:extLst>
            <a:ext uri="{FF2B5EF4-FFF2-40B4-BE49-F238E27FC236}">
              <a16:creationId xmlns:a16="http://schemas.microsoft.com/office/drawing/2014/main" id="{E48AEB95-80AD-CB49-9826-3373D48BE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1" name="AutoShape 5">
          <a:extLst>
            <a:ext uri="{FF2B5EF4-FFF2-40B4-BE49-F238E27FC236}">
              <a16:creationId xmlns:a16="http://schemas.microsoft.com/office/drawing/2014/main" id="{BDD45068-31EC-554D-A3B2-C7D4B329D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2" name="AutoShape 5">
          <a:extLst>
            <a:ext uri="{FF2B5EF4-FFF2-40B4-BE49-F238E27FC236}">
              <a16:creationId xmlns:a16="http://schemas.microsoft.com/office/drawing/2014/main" id="{28F9E8E5-89B9-DE48-AEA8-3074058C51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3" name="AutoShape 5">
          <a:extLst>
            <a:ext uri="{FF2B5EF4-FFF2-40B4-BE49-F238E27FC236}">
              <a16:creationId xmlns:a16="http://schemas.microsoft.com/office/drawing/2014/main" id="{0C2A007B-44EA-7C48-B3C8-3F75D2A459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4" name="AutoShape 5">
          <a:extLst>
            <a:ext uri="{FF2B5EF4-FFF2-40B4-BE49-F238E27FC236}">
              <a16:creationId xmlns:a16="http://schemas.microsoft.com/office/drawing/2014/main" id="{0298B915-C970-DE43-BC20-015E7B1D8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5" name="AutoShape 5">
          <a:extLst>
            <a:ext uri="{FF2B5EF4-FFF2-40B4-BE49-F238E27FC236}">
              <a16:creationId xmlns:a16="http://schemas.microsoft.com/office/drawing/2014/main" id="{EE5CB16A-0017-344F-AC3E-0893C9F92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6" name="AutoShape 5">
          <a:extLst>
            <a:ext uri="{FF2B5EF4-FFF2-40B4-BE49-F238E27FC236}">
              <a16:creationId xmlns:a16="http://schemas.microsoft.com/office/drawing/2014/main" id="{CCF6CD15-E3ED-6B44-AB31-A0692A9BF2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7" name="AutoShape 5">
          <a:extLst>
            <a:ext uri="{FF2B5EF4-FFF2-40B4-BE49-F238E27FC236}">
              <a16:creationId xmlns:a16="http://schemas.microsoft.com/office/drawing/2014/main" id="{3CECC5A7-A2E8-1443-91EB-1382201EC0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8" name="AutoShape 5">
          <a:extLst>
            <a:ext uri="{FF2B5EF4-FFF2-40B4-BE49-F238E27FC236}">
              <a16:creationId xmlns:a16="http://schemas.microsoft.com/office/drawing/2014/main" id="{A5158A6B-3839-B246-A111-86251B7507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9" name="AutoShape 5">
          <a:extLst>
            <a:ext uri="{FF2B5EF4-FFF2-40B4-BE49-F238E27FC236}">
              <a16:creationId xmlns:a16="http://schemas.microsoft.com/office/drawing/2014/main" id="{C337DC49-94EA-2343-A354-BD7C09F8B0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200" name="AutoShape 5">
          <a:extLst>
            <a:ext uri="{FF2B5EF4-FFF2-40B4-BE49-F238E27FC236}">
              <a16:creationId xmlns:a16="http://schemas.microsoft.com/office/drawing/2014/main" id="{1499E963-586C-9941-A67B-BF37DE7762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1" name="AutoShape 5">
          <a:extLst>
            <a:ext uri="{FF2B5EF4-FFF2-40B4-BE49-F238E27FC236}">
              <a16:creationId xmlns:a16="http://schemas.microsoft.com/office/drawing/2014/main" id="{5775C144-BF98-234F-9839-1134857851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2" name="AutoShape 5">
          <a:extLst>
            <a:ext uri="{FF2B5EF4-FFF2-40B4-BE49-F238E27FC236}">
              <a16:creationId xmlns:a16="http://schemas.microsoft.com/office/drawing/2014/main" id="{2A9749B3-C1BF-7848-B8D4-56645C8343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3" name="AutoShape 5">
          <a:extLst>
            <a:ext uri="{FF2B5EF4-FFF2-40B4-BE49-F238E27FC236}">
              <a16:creationId xmlns:a16="http://schemas.microsoft.com/office/drawing/2014/main" id="{B1B44332-D049-8C46-BBAB-D28C95343F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4" name="AutoShape 5">
          <a:extLst>
            <a:ext uri="{FF2B5EF4-FFF2-40B4-BE49-F238E27FC236}">
              <a16:creationId xmlns:a16="http://schemas.microsoft.com/office/drawing/2014/main" id="{0D137FFF-DDA5-BC4C-8BB3-419528DF02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5" name="AutoShape 5">
          <a:extLst>
            <a:ext uri="{FF2B5EF4-FFF2-40B4-BE49-F238E27FC236}">
              <a16:creationId xmlns:a16="http://schemas.microsoft.com/office/drawing/2014/main" id="{7F6CFCED-2F82-464A-A042-C17A5EEA89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6" name="AutoShape 5">
          <a:extLst>
            <a:ext uri="{FF2B5EF4-FFF2-40B4-BE49-F238E27FC236}">
              <a16:creationId xmlns:a16="http://schemas.microsoft.com/office/drawing/2014/main" id="{F73110E5-855B-BA40-BE1A-C43772D869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7" name="AutoShape 5">
          <a:extLst>
            <a:ext uri="{FF2B5EF4-FFF2-40B4-BE49-F238E27FC236}">
              <a16:creationId xmlns:a16="http://schemas.microsoft.com/office/drawing/2014/main" id="{6CF42ECF-45BB-7841-9B2F-E3B35A821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8" name="AutoShape 5">
          <a:extLst>
            <a:ext uri="{FF2B5EF4-FFF2-40B4-BE49-F238E27FC236}">
              <a16:creationId xmlns:a16="http://schemas.microsoft.com/office/drawing/2014/main" id="{BB0B6D33-99D3-ED4C-915C-8201A29781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9" name="AutoShape 5">
          <a:extLst>
            <a:ext uri="{FF2B5EF4-FFF2-40B4-BE49-F238E27FC236}">
              <a16:creationId xmlns:a16="http://schemas.microsoft.com/office/drawing/2014/main" id="{87E7C2EC-F836-524B-B74C-43E36B25D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0" name="AutoShape 5">
          <a:extLst>
            <a:ext uri="{FF2B5EF4-FFF2-40B4-BE49-F238E27FC236}">
              <a16:creationId xmlns:a16="http://schemas.microsoft.com/office/drawing/2014/main" id="{A4F5A45C-D06A-E643-A066-1092A0F8AD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1" name="AutoShape 5">
          <a:extLst>
            <a:ext uri="{FF2B5EF4-FFF2-40B4-BE49-F238E27FC236}">
              <a16:creationId xmlns:a16="http://schemas.microsoft.com/office/drawing/2014/main" id="{A7A0892A-7E2E-EF42-8DEF-ED335EB4C9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2" name="AutoShape 5">
          <a:extLst>
            <a:ext uri="{FF2B5EF4-FFF2-40B4-BE49-F238E27FC236}">
              <a16:creationId xmlns:a16="http://schemas.microsoft.com/office/drawing/2014/main" id="{741AE594-59F9-834C-AE51-4FEBB7DF74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3" name="AutoShape 5">
          <a:extLst>
            <a:ext uri="{FF2B5EF4-FFF2-40B4-BE49-F238E27FC236}">
              <a16:creationId xmlns:a16="http://schemas.microsoft.com/office/drawing/2014/main" id="{CFB03212-EB84-7C4F-B5DC-54323975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4" name="AutoShape 5">
          <a:extLst>
            <a:ext uri="{FF2B5EF4-FFF2-40B4-BE49-F238E27FC236}">
              <a16:creationId xmlns:a16="http://schemas.microsoft.com/office/drawing/2014/main" id="{68E24741-78C6-034F-8A70-7E9C6C7A06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5" name="AutoShape 5">
          <a:extLst>
            <a:ext uri="{FF2B5EF4-FFF2-40B4-BE49-F238E27FC236}">
              <a16:creationId xmlns:a16="http://schemas.microsoft.com/office/drawing/2014/main" id="{949D6954-4B68-E64C-8CD8-7A540DE85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6" name="AutoShape 5">
          <a:extLst>
            <a:ext uri="{FF2B5EF4-FFF2-40B4-BE49-F238E27FC236}">
              <a16:creationId xmlns:a16="http://schemas.microsoft.com/office/drawing/2014/main" id="{F7B97085-3FB7-2C40-9D40-B9F22036D7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7" name="AutoShape 5">
          <a:extLst>
            <a:ext uri="{FF2B5EF4-FFF2-40B4-BE49-F238E27FC236}">
              <a16:creationId xmlns:a16="http://schemas.microsoft.com/office/drawing/2014/main" id="{2DB75BB3-9E43-344A-A247-FEE5BD5313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8" name="AutoShape 5">
          <a:extLst>
            <a:ext uri="{FF2B5EF4-FFF2-40B4-BE49-F238E27FC236}">
              <a16:creationId xmlns:a16="http://schemas.microsoft.com/office/drawing/2014/main" id="{11CD59F5-2AE5-3444-B01D-7A7F009C5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9" name="AutoShape 5">
          <a:extLst>
            <a:ext uri="{FF2B5EF4-FFF2-40B4-BE49-F238E27FC236}">
              <a16:creationId xmlns:a16="http://schemas.microsoft.com/office/drawing/2014/main" id="{DE2BB24F-EF1A-CA43-B5F5-F60D0771A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0" name="AutoShape 5">
          <a:extLst>
            <a:ext uri="{FF2B5EF4-FFF2-40B4-BE49-F238E27FC236}">
              <a16:creationId xmlns:a16="http://schemas.microsoft.com/office/drawing/2014/main" id="{709F74BC-8593-9F4B-B4D0-3EF18096B0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1" name="AutoShape 5">
          <a:extLst>
            <a:ext uri="{FF2B5EF4-FFF2-40B4-BE49-F238E27FC236}">
              <a16:creationId xmlns:a16="http://schemas.microsoft.com/office/drawing/2014/main" id="{1E4EBFD2-F2EB-A948-A84F-5E2FF4528B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2" name="AutoShape 5">
          <a:extLst>
            <a:ext uri="{FF2B5EF4-FFF2-40B4-BE49-F238E27FC236}">
              <a16:creationId xmlns:a16="http://schemas.microsoft.com/office/drawing/2014/main" id="{C8002112-32E1-F442-AA4B-A7C138FE10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3" name="AutoShape 5">
          <a:extLst>
            <a:ext uri="{FF2B5EF4-FFF2-40B4-BE49-F238E27FC236}">
              <a16:creationId xmlns:a16="http://schemas.microsoft.com/office/drawing/2014/main" id="{87DEA827-6E75-D846-BD04-085423729D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4" name="AutoShape 5">
          <a:extLst>
            <a:ext uri="{FF2B5EF4-FFF2-40B4-BE49-F238E27FC236}">
              <a16:creationId xmlns:a16="http://schemas.microsoft.com/office/drawing/2014/main" id="{C3038A2C-A708-4444-840F-B9254AB69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5" name="AutoShape 5">
          <a:extLst>
            <a:ext uri="{FF2B5EF4-FFF2-40B4-BE49-F238E27FC236}">
              <a16:creationId xmlns:a16="http://schemas.microsoft.com/office/drawing/2014/main" id="{5EC8080C-2D74-644D-8105-E9B6842E0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6" name="AutoShape 5">
          <a:extLst>
            <a:ext uri="{FF2B5EF4-FFF2-40B4-BE49-F238E27FC236}">
              <a16:creationId xmlns:a16="http://schemas.microsoft.com/office/drawing/2014/main" id="{0E1DE31B-C0D7-E84F-9067-17014D2E9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7" name="AutoShape 5">
          <a:extLst>
            <a:ext uri="{FF2B5EF4-FFF2-40B4-BE49-F238E27FC236}">
              <a16:creationId xmlns:a16="http://schemas.microsoft.com/office/drawing/2014/main" id="{16E07A60-D23B-DC44-858D-36B18A6644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8" name="AutoShape 5">
          <a:extLst>
            <a:ext uri="{FF2B5EF4-FFF2-40B4-BE49-F238E27FC236}">
              <a16:creationId xmlns:a16="http://schemas.microsoft.com/office/drawing/2014/main" id="{9B57AFF2-4024-D743-A229-50F99E5C3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9" name="AutoShape 5">
          <a:extLst>
            <a:ext uri="{FF2B5EF4-FFF2-40B4-BE49-F238E27FC236}">
              <a16:creationId xmlns:a16="http://schemas.microsoft.com/office/drawing/2014/main" id="{62F442BA-EDA1-A14C-A949-FE9034C0E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30" name="AutoShape 5">
          <a:extLst>
            <a:ext uri="{FF2B5EF4-FFF2-40B4-BE49-F238E27FC236}">
              <a16:creationId xmlns:a16="http://schemas.microsoft.com/office/drawing/2014/main" id="{80BE95F9-9DC5-1C41-9763-35EFBB8CE6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1" name="AutoShape 5">
          <a:extLst>
            <a:ext uri="{FF2B5EF4-FFF2-40B4-BE49-F238E27FC236}">
              <a16:creationId xmlns:a16="http://schemas.microsoft.com/office/drawing/2014/main" id="{81391317-AEA6-E74C-AE7A-F5EAD185E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2" name="AutoShape 5">
          <a:extLst>
            <a:ext uri="{FF2B5EF4-FFF2-40B4-BE49-F238E27FC236}">
              <a16:creationId xmlns:a16="http://schemas.microsoft.com/office/drawing/2014/main" id="{A226BC3B-032F-7E43-B0E2-ECCC4D8427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3" name="AutoShape 5">
          <a:extLst>
            <a:ext uri="{FF2B5EF4-FFF2-40B4-BE49-F238E27FC236}">
              <a16:creationId xmlns:a16="http://schemas.microsoft.com/office/drawing/2014/main" id="{0BD06CF4-6DA8-A240-9F57-AC61D6BC6F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4" name="AutoShape 5">
          <a:extLst>
            <a:ext uri="{FF2B5EF4-FFF2-40B4-BE49-F238E27FC236}">
              <a16:creationId xmlns:a16="http://schemas.microsoft.com/office/drawing/2014/main" id="{B0E538E2-7ABE-9A4F-9D73-A42C632F19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5" name="AutoShape 5">
          <a:extLst>
            <a:ext uri="{FF2B5EF4-FFF2-40B4-BE49-F238E27FC236}">
              <a16:creationId xmlns:a16="http://schemas.microsoft.com/office/drawing/2014/main" id="{7F5A708D-C468-674F-9736-58A0439A62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6" name="AutoShape 5">
          <a:extLst>
            <a:ext uri="{FF2B5EF4-FFF2-40B4-BE49-F238E27FC236}">
              <a16:creationId xmlns:a16="http://schemas.microsoft.com/office/drawing/2014/main" id="{37BB35BC-5D97-7B4B-80BC-C98DDFA352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7" name="AutoShape 5">
          <a:extLst>
            <a:ext uri="{FF2B5EF4-FFF2-40B4-BE49-F238E27FC236}">
              <a16:creationId xmlns:a16="http://schemas.microsoft.com/office/drawing/2014/main" id="{0633C4A0-F5A8-E24D-86A8-B489616440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8" name="AutoShape 5">
          <a:extLst>
            <a:ext uri="{FF2B5EF4-FFF2-40B4-BE49-F238E27FC236}">
              <a16:creationId xmlns:a16="http://schemas.microsoft.com/office/drawing/2014/main" id="{2D8BDF91-2E82-7444-B48B-22973F97B7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9" name="AutoShape 5">
          <a:extLst>
            <a:ext uri="{FF2B5EF4-FFF2-40B4-BE49-F238E27FC236}">
              <a16:creationId xmlns:a16="http://schemas.microsoft.com/office/drawing/2014/main" id="{3ED23D30-52AF-C448-8AA8-80C6F9CF7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0" name="AutoShape 5">
          <a:extLst>
            <a:ext uri="{FF2B5EF4-FFF2-40B4-BE49-F238E27FC236}">
              <a16:creationId xmlns:a16="http://schemas.microsoft.com/office/drawing/2014/main" id="{D7D08C0E-2A81-8C4F-A160-C2A4984543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1" name="AutoShape 5">
          <a:extLst>
            <a:ext uri="{FF2B5EF4-FFF2-40B4-BE49-F238E27FC236}">
              <a16:creationId xmlns:a16="http://schemas.microsoft.com/office/drawing/2014/main" id="{8C99B9B5-2FE8-DD44-857D-035718F727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2" name="AutoShape 5">
          <a:extLst>
            <a:ext uri="{FF2B5EF4-FFF2-40B4-BE49-F238E27FC236}">
              <a16:creationId xmlns:a16="http://schemas.microsoft.com/office/drawing/2014/main" id="{3B47AD21-D99B-6B4F-9C1B-2CBD1357D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3" name="AutoShape 5">
          <a:extLst>
            <a:ext uri="{FF2B5EF4-FFF2-40B4-BE49-F238E27FC236}">
              <a16:creationId xmlns:a16="http://schemas.microsoft.com/office/drawing/2014/main" id="{5E183EBC-0D9F-5D47-BB11-F4C01F064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4" name="AutoShape 5">
          <a:extLst>
            <a:ext uri="{FF2B5EF4-FFF2-40B4-BE49-F238E27FC236}">
              <a16:creationId xmlns:a16="http://schemas.microsoft.com/office/drawing/2014/main" id="{E5B60D4C-301E-2045-A859-C7545F1AB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5" name="AutoShape 5">
          <a:extLst>
            <a:ext uri="{FF2B5EF4-FFF2-40B4-BE49-F238E27FC236}">
              <a16:creationId xmlns:a16="http://schemas.microsoft.com/office/drawing/2014/main" id="{A706CC23-9FB4-9A4D-A4AE-18E92AFD68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6" name="AutoShape 5">
          <a:extLst>
            <a:ext uri="{FF2B5EF4-FFF2-40B4-BE49-F238E27FC236}">
              <a16:creationId xmlns:a16="http://schemas.microsoft.com/office/drawing/2014/main" id="{188888CC-60FD-264A-80D8-A885975B3B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7" name="AutoShape 5">
          <a:extLst>
            <a:ext uri="{FF2B5EF4-FFF2-40B4-BE49-F238E27FC236}">
              <a16:creationId xmlns:a16="http://schemas.microsoft.com/office/drawing/2014/main" id="{92C542DC-7055-3E41-93F9-4847A4A2D5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8" name="AutoShape 5">
          <a:extLst>
            <a:ext uri="{FF2B5EF4-FFF2-40B4-BE49-F238E27FC236}">
              <a16:creationId xmlns:a16="http://schemas.microsoft.com/office/drawing/2014/main" id="{263B6FB1-4C45-ED4D-817E-2ACD0E084F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9" name="AutoShape 5">
          <a:extLst>
            <a:ext uri="{FF2B5EF4-FFF2-40B4-BE49-F238E27FC236}">
              <a16:creationId xmlns:a16="http://schemas.microsoft.com/office/drawing/2014/main" id="{BD394A87-0199-A14B-8D12-E6B61A7CE3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0" name="AutoShape 5">
          <a:extLst>
            <a:ext uri="{FF2B5EF4-FFF2-40B4-BE49-F238E27FC236}">
              <a16:creationId xmlns:a16="http://schemas.microsoft.com/office/drawing/2014/main" id="{482BC61B-8737-1842-86BA-46BD8FA62D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1" name="AutoShape 5">
          <a:extLst>
            <a:ext uri="{FF2B5EF4-FFF2-40B4-BE49-F238E27FC236}">
              <a16:creationId xmlns:a16="http://schemas.microsoft.com/office/drawing/2014/main" id="{50CA3D5E-1725-2F4A-99DD-5AA48C135F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2" name="AutoShape 5">
          <a:extLst>
            <a:ext uri="{FF2B5EF4-FFF2-40B4-BE49-F238E27FC236}">
              <a16:creationId xmlns:a16="http://schemas.microsoft.com/office/drawing/2014/main" id="{83EC0F4D-3113-924A-B27D-5DFC45F5C1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3" name="AutoShape 5">
          <a:extLst>
            <a:ext uri="{FF2B5EF4-FFF2-40B4-BE49-F238E27FC236}">
              <a16:creationId xmlns:a16="http://schemas.microsoft.com/office/drawing/2014/main" id="{8BD7826E-8E55-AB40-A8AE-C0381B1793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4" name="AutoShape 5">
          <a:extLst>
            <a:ext uri="{FF2B5EF4-FFF2-40B4-BE49-F238E27FC236}">
              <a16:creationId xmlns:a16="http://schemas.microsoft.com/office/drawing/2014/main" id="{31BEB1E3-810E-5C4E-B310-A6B61D295E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5" name="AutoShape 5">
          <a:extLst>
            <a:ext uri="{FF2B5EF4-FFF2-40B4-BE49-F238E27FC236}">
              <a16:creationId xmlns:a16="http://schemas.microsoft.com/office/drawing/2014/main" id="{F7232352-3E29-D64F-B0D1-19DA2FE4E5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6" name="AutoShape 5">
          <a:extLst>
            <a:ext uri="{FF2B5EF4-FFF2-40B4-BE49-F238E27FC236}">
              <a16:creationId xmlns:a16="http://schemas.microsoft.com/office/drawing/2014/main" id="{755F1A2A-C9EA-3242-914E-089D1911FE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7" name="AutoShape 5">
          <a:extLst>
            <a:ext uri="{FF2B5EF4-FFF2-40B4-BE49-F238E27FC236}">
              <a16:creationId xmlns:a16="http://schemas.microsoft.com/office/drawing/2014/main" id="{F0802090-B9A1-3A4D-94B1-0070A3E3E5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8" name="AutoShape 5">
          <a:extLst>
            <a:ext uri="{FF2B5EF4-FFF2-40B4-BE49-F238E27FC236}">
              <a16:creationId xmlns:a16="http://schemas.microsoft.com/office/drawing/2014/main" id="{5FD627FF-E762-6740-9D86-00051732F0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9" name="AutoShape 5">
          <a:extLst>
            <a:ext uri="{FF2B5EF4-FFF2-40B4-BE49-F238E27FC236}">
              <a16:creationId xmlns:a16="http://schemas.microsoft.com/office/drawing/2014/main" id="{8EDCA11E-38E6-D24A-A03F-382B27FE14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60" name="AutoShape 5">
          <a:extLst>
            <a:ext uri="{FF2B5EF4-FFF2-40B4-BE49-F238E27FC236}">
              <a16:creationId xmlns:a16="http://schemas.microsoft.com/office/drawing/2014/main" id="{F6B6F37D-7539-914D-9B11-FB86E8CBA3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1" name="AutoShape 5">
          <a:extLst>
            <a:ext uri="{FF2B5EF4-FFF2-40B4-BE49-F238E27FC236}">
              <a16:creationId xmlns:a16="http://schemas.microsoft.com/office/drawing/2014/main" id="{B831F4EA-E8BF-B940-9056-340405BEFE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2" name="AutoShape 5">
          <a:extLst>
            <a:ext uri="{FF2B5EF4-FFF2-40B4-BE49-F238E27FC236}">
              <a16:creationId xmlns:a16="http://schemas.microsoft.com/office/drawing/2014/main" id="{04D0FE39-9C2D-D347-8ED9-4BBFF39A9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3" name="AutoShape 5">
          <a:extLst>
            <a:ext uri="{FF2B5EF4-FFF2-40B4-BE49-F238E27FC236}">
              <a16:creationId xmlns:a16="http://schemas.microsoft.com/office/drawing/2014/main" id="{86FC4AB2-9AD8-B04D-8D03-87E713BB2C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4" name="AutoShape 5">
          <a:extLst>
            <a:ext uri="{FF2B5EF4-FFF2-40B4-BE49-F238E27FC236}">
              <a16:creationId xmlns:a16="http://schemas.microsoft.com/office/drawing/2014/main" id="{207FF6F8-6D30-E341-9D18-64179EF84C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5" name="AutoShape 5">
          <a:extLst>
            <a:ext uri="{FF2B5EF4-FFF2-40B4-BE49-F238E27FC236}">
              <a16:creationId xmlns:a16="http://schemas.microsoft.com/office/drawing/2014/main" id="{BCC75D06-377B-374F-95EF-D86D54686D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6" name="AutoShape 5">
          <a:extLst>
            <a:ext uri="{FF2B5EF4-FFF2-40B4-BE49-F238E27FC236}">
              <a16:creationId xmlns:a16="http://schemas.microsoft.com/office/drawing/2014/main" id="{33776564-F2AE-9740-B74E-FAFE8C9686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7" name="AutoShape 5">
          <a:extLst>
            <a:ext uri="{FF2B5EF4-FFF2-40B4-BE49-F238E27FC236}">
              <a16:creationId xmlns:a16="http://schemas.microsoft.com/office/drawing/2014/main" id="{8CFB73B4-3062-0041-9E74-DDC03D8B5A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8" name="AutoShape 5">
          <a:extLst>
            <a:ext uri="{FF2B5EF4-FFF2-40B4-BE49-F238E27FC236}">
              <a16:creationId xmlns:a16="http://schemas.microsoft.com/office/drawing/2014/main" id="{EF4F3544-10EE-0541-A6E7-7D183AB829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9" name="AutoShape 5">
          <a:extLst>
            <a:ext uri="{FF2B5EF4-FFF2-40B4-BE49-F238E27FC236}">
              <a16:creationId xmlns:a16="http://schemas.microsoft.com/office/drawing/2014/main" id="{E1575EB9-F2CA-9C4E-8244-3A6D0B3F95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0" name="AutoShape 5">
          <a:extLst>
            <a:ext uri="{FF2B5EF4-FFF2-40B4-BE49-F238E27FC236}">
              <a16:creationId xmlns:a16="http://schemas.microsoft.com/office/drawing/2014/main" id="{DB241AB9-FCA5-7144-A28C-2497686FE2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1" name="AutoShape 5">
          <a:extLst>
            <a:ext uri="{FF2B5EF4-FFF2-40B4-BE49-F238E27FC236}">
              <a16:creationId xmlns:a16="http://schemas.microsoft.com/office/drawing/2014/main" id="{D76A9017-E49E-6B4A-A7A4-17B4C49484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2" name="AutoShape 5">
          <a:extLst>
            <a:ext uri="{FF2B5EF4-FFF2-40B4-BE49-F238E27FC236}">
              <a16:creationId xmlns:a16="http://schemas.microsoft.com/office/drawing/2014/main" id="{E0403520-BD35-5A4B-BAC4-B967CD3F82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3" name="AutoShape 5">
          <a:extLst>
            <a:ext uri="{FF2B5EF4-FFF2-40B4-BE49-F238E27FC236}">
              <a16:creationId xmlns:a16="http://schemas.microsoft.com/office/drawing/2014/main" id="{A59B6D23-367D-F143-88F7-B86EF00A2F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4" name="AutoShape 5">
          <a:extLst>
            <a:ext uri="{FF2B5EF4-FFF2-40B4-BE49-F238E27FC236}">
              <a16:creationId xmlns:a16="http://schemas.microsoft.com/office/drawing/2014/main" id="{44D933A9-7A9B-F84C-9468-86EFC7EA2D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5" name="AutoShape 5">
          <a:extLst>
            <a:ext uri="{FF2B5EF4-FFF2-40B4-BE49-F238E27FC236}">
              <a16:creationId xmlns:a16="http://schemas.microsoft.com/office/drawing/2014/main" id="{27875E5D-523C-A74E-8E15-29D7BB737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6" name="AutoShape 5">
          <a:extLst>
            <a:ext uri="{FF2B5EF4-FFF2-40B4-BE49-F238E27FC236}">
              <a16:creationId xmlns:a16="http://schemas.microsoft.com/office/drawing/2014/main" id="{074C6818-411C-8741-B67B-DFEEE1A66D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7" name="AutoShape 5">
          <a:extLst>
            <a:ext uri="{FF2B5EF4-FFF2-40B4-BE49-F238E27FC236}">
              <a16:creationId xmlns:a16="http://schemas.microsoft.com/office/drawing/2014/main" id="{591593E4-0A11-8F4D-ADFB-8DA9797C2E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8" name="AutoShape 5">
          <a:extLst>
            <a:ext uri="{FF2B5EF4-FFF2-40B4-BE49-F238E27FC236}">
              <a16:creationId xmlns:a16="http://schemas.microsoft.com/office/drawing/2014/main" id="{EC51D8AC-75BC-C949-9096-970544D331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9" name="AutoShape 5">
          <a:extLst>
            <a:ext uri="{FF2B5EF4-FFF2-40B4-BE49-F238E27FC236}">
              <a16:creationId xmlns:a16="http://schemas.microsoft.com/office/drawing/2014/main" id="{EEA1BEC3-5A62-9E41-B2AF-FBEAD3570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0" name="AutoShape 5">
          <a:extLst>
            <a:ext uri="{FF2B5EF4-FFF2-40B4-BE49-F238E27FC236}">
              <a16:creationId xmlns:a16="http://schemas.microsoft.com/office/drawing/2014/main" id="{FA489D5B-08A3-694E-B96C-1927052851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1" name="AutoShape 5">
          <a:extLst>
            <a:ext uri="{FF2B5EF4-FFF2-40B4-BE49-F238E27FC236}">
              <a16:creationId xmlns:a16="http://schemas.microsoft.com/office/drawing/2014/main" id="{32838E96-DA1F-424C-BF65-88356D00D1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2" name="AutoShape 5">
          <a:extLst>
            <a:ext uri="{FF2B5EF4-FFF2-40B4-BE49-F238E27FC236}">
              <a16:creationId xmlns:a16="http://schemas.microsoft.com/office/drawing/2014/main" id="{07FCD131-9BA1-9B46-86A9-56FAB1CD5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3" name="AutoShape 5">
          <a:extLst>
            <a:ext uri="{FF2B5EF4-FFF2-40B4-BE49-F238E27FC236}">
              <a16:creationId xmlns:a16="http://schemas.microsoft.com/office/drawing/2014/main" id="{B6B88562-F33B-B345-85CC-4A2B01627F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4" name="AutoShape 5">
          <a:extLst>
            <a:ext uri="{FF2B5EF4-FFF2-40B4-BE49-F238E27FC236}">
              <a16:creationId xmlns:a16="http://schemas.microsoft.com/office/drawing/2014/main" id="{5E563EDF-2245-464D-B558-736722844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5" name="AutoShape 5">
          <a:extLst>
            <a:ext uri="{FF2B5EF4-FFF2-40B4-BE49-F238E27FC236}">
              <a16:creationId xmlns:a16="http://schemas.microsoft.com/office/drawing/2014/main" id="{EFEB738E-3047-5E46-8FEE-4D15F747BA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6" name="AutoShape 5">
          <a:extLst>
            <a:ext uri="{FF2B5EF4-FFF2-40B4-BE49-F238E27FC236}">
              <a16:creationId xmlns:a16="http://schemas.microsoft.com/office/drawing/2014/main" id="{884F2409-85B4-E049-AB1C-8CF21AE1B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7" name="AutoShape 5">
          <a:extLst>
            <a:ext uri="{FF2B5EF4-FFF2-40B4-BE49-F238E27FC236}">
              <a16:creationId xmlns:a16="http://schemas.microsoft.com/office/drawing/2014/main" id="{2F6B9927-8D98-B749-8AED-2A4B86E6CB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8" name="AutoShape 5">
          <a:extLst>
            <a:ext uri="{FF2B5EF4-FFF2-40B4-BE49-F238E27FC236}">
              <a16:creationId xmlns:a16="http://schemas.microsoft.com/office/drawing/2014/main" id="{1742D122-B145-5744-8066-0456EFC61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9" name="AutoShape 5">
          <a:extLst>
            <a:ext uri="{FF2B5EF4-FFF2-40B4-BE49-F238E27FC236}">
              <a16:creationId xmlns:a16="http://schemas.microsoft.com/office/drawing/2014/main" id="{621E7530-775F-D64F-954B-714BC16473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90" name="AutoShape 5">
          <a:extLst>
            <a:ext uri="{FF2B5EF4-FFF2-40B4-BE49-F238E27FC236}">
              <a16:creationId xmlns:a16="http://schemas.microsoft.com/office/drawing/2014/main" id="{7F516B93-16B7-9C41-AF06-F2186AEDBF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1" name="AutoShape 5">
          <a:extLst>
            <a:ext uri="{FF2B5EF4-FFF2-40B4-BE49-F238E27FC236}">
              <a16:creationId xmlns:a16="http://schemas.microsoft.com/office/drawing/2014/main" id="{3D86D9A3-27FC-5141-9C4F-8F75F5D6F8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2" name="AutoShape 5">
          <a:extLst>
            <a:ext uri="{FF2B5EF4-FFF2-40B4-BE49-F238E27FC236}">
              <a16:creationId xmlns:a16="http://schemas.microsoft.com/office/drawing/2014/main" id="{DDCA0AA8-371C-5645-BF5F-F12A4B7AE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3" name="AutoShape 5">
          <a:extLst>
            <a:ext uri="{FF2B5EF4-FFF2-40B4-BE49-F238E27FC236}">
              <a16:creationId xmlns:a16="http://schemas.microsoft.com/office/drawing/2014/main" id="{3DE5EDA0-AF0D-3B4F-A47C-24535D4888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4" name="AutoShape 5">
          <a:extLst>
            <a:ext uri="{FF2B5EF4-FFF2-40B4-BE49-F238E27FC236}">
              <a16:creationId xmlns:a16="http://schemas.microsoft.com/office/drawing/2014/main" id="{B129C76B-28F8-054A-B068-253C7F7609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5" name="AutoShape 5">
          <a:extLst>
            <a:ext uri="{FF2B5EF4-FFF2-40B4-BE49-F238E27FC236}">
              <a16:creationId xmlns:a16="http://schemas.microsoft.com/office/drawing/2014/main" id="{EF13C09A-94B9-8A47-95BD-2BDCE116E1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6" name="AutoShape 5">
          <a:extLst>
            <a:ext uri="{FF2B5EF4-FFF2-40B4-BE49-F238E27FC236}">
              <a16:creationId xmlns:a16="http://schemas.microsoft.com/office/drawing/2014/main" id="{692216FA-7618-D74D-AE5F-8785F3432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7" name="AutoShape 5">
          <a:extLst>
            <a:ext uri="{FF2B5EF4-FFF2-40B4-BE49-F238E27FC236}">
              <a16:creationId xmlns:a16="http://schemas.microsoft.com/office/drawing/2014/main" id="{51473091-AA66-1944-B70F-F4BE4B8F5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8" name="AutoShape 5">
          <a:extLst>
            <a:ext uri="{FF2B5EF4-FFF2-40B4-BE49-F238E27FC236}">
              <a16:creationId xmlns:a16="http://schemas.microsoft.com/office/drawing/2014/main" id="{3EC22C41-7B61-4049-86C6-AD91A9851C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9" name="AutoShape 5">
          <a:extLst>
            <a:ext uri="{FF2B5EF4-FFF2-40B4-BE49-F238E27FC236}">
              <a16:creationId xmlns:a16="http://schemas.microsoft.com/office/drawing/2014/main" id="{9F428C0B-E8E5-5849-A5F6-3839AA758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0" name="AutoShape 5">
          <a:extLst>
            <a:ext uri="{FF2B5EF4-FFF2-40B4-BE49-F238E27FC236}">
              <a16:creationId xmlns:a16="http://schemas.microsoft.com/office/drawing/2014/main" id="{430889E2-DD52-7545-8B04-6DA88AD52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1" name="AutoShape 5">
          <a:extLst>
            <a:ext uri="{FF2B5EF4-FFF2-40B4-BE49-F238E27FC236}">
              <a16:creationId xmlns:a16="http://schemas.microsoft.com/office/drawing/2014/main" id="{C8403702-99FF-4644-8EC5-B2C0087861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2" name="AutoShape 5">
          <a:extLst>
            <a:ext uri="{FF2B5EF4-FFF2-40B4-BE49-F238E27FC236}">
              <a16:creationId xmlns:a16="http://schemas.microsoft.com/office/drawing/2014/main" id="{0DA36782-B20E-FE41-A13B-F9B3ADE52D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3" name="AutoShape 5">
          <a:extLst>
            <a:ext uri="{FF2B5EF4-FFF2-40B4-BE49-F238E27FC236}">
              <a16:creationId xmlns:a16="http://schemas.microsoft.com/office/drawing/2014/main" id="{0CEF3C87-6276-4345-813D-397863DFC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4" name="AutoShape 5">
          <a:extLst>
            <a:ext uri="{FF2B5EF4-FFF2-40B4-BE49-F238E27FC236}">
              <a16:creationId xmlns:a16="http://schemas.microsoft.com/office/drawing/2014/main" id="{86D20110-0777-4B4B-B658-9B2CD0174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5" name="AutoShape 5">
          <a:extLst>
            <a:ext uri="{FF2B5EF4-FFF2-40B4-BE49-F238E27FC236}">
              <a16:creationId xmlns:a16="http://schemas.microsoft.com/office/drawing/2014/main" id="{D0BC5D9D-E6D1-B740-8FDF-A9E1B6D98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6" name="AutoShape 5">
          <a:extLst>
            <a:ext uri="{FF2B5EF4-FFF2-40B4-BE49-F238E27FC236}">
              <a16:creationId xmlns:a16="http://schemas.microsoft.com/office/drawing/2014/main" id="{BAAD6B6B-4AA0-264E-9A3E-999A0418C9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7" name="AutoShape 5">
          <a:extLst>
            <a:ext uri="{FF2B5EF4-FFF2-40B4-BE49-F238E27FC236}">
              <a16:creationId xmlns:a16="http://schemas.microsoft.com/office/drawing/2014/main" id="{DFAA8168-A9DA-0A49-B85B-3EF36A937D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8" name="AutoShape 5">
          <a:extLst>
            <a:ext uri="{FF2B5EF4-FFF2-40B4-BE49-F238E27FC236}">
              <a16:creationId xmlns:a16="http://schemas.microsoft.com/office/drawing/2014/main" id="{A46D6928-5772-1B40-8060-91B934E86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9" name="AutoShape 5">
          <a:extLst>
            <a:ext uri="{FF2B5EF4-FFF2-40B4-BE49-F238E27FC236}">
              <a16:creationId xmlns:a16="http://schemas.microsoft.com/office/drawing/2014/main" id="{342F6651-7A1B-A946-AA72-A6E880A2B6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0" name="AutoShape 5">
          <a:extLst>
            <a:ext uri="{FF2B5EF4-FFF2-40B4-BE49-F238E27FC236}">
              <a16:creationId xmlns:a16="http://schemas.microsoft.com/office/drawing/2014/main" id="{59052EAC-C8B4-3746-AD9E-E6A8E07880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1" name="AutoShape 5">
          <a:extLst>
            <a:ext uri="{FF2B5EF4-FFF2-40B4-BE49-F238E27FC236}">
              <a16:creationId xmlns:a16="http://schemas.microsoft.com/office/drawing/2014/main" id="{02B0EA0E-6FBD-AB4D-BEF1-7822E36B14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2" name="AutoShape 5">
          <a:extLst>
            <a:ext uri="{FF2B5EF4-FFF2-40B4-BE49-F238E27FC236}">
              <a16:creationId xmlns:a16="http://schemas.microsoft.com/office/drawing/2014/main" id="{B1F80F3E-71F5-D248-B121-8F94254311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3" name="AutoShape 5">
          <a:extLst>
            <a:ext uri="{FF2B5EF4-FFF2-40B4-BE49-F238E27FC236}">
              <a16:creationId xmlns:a16="http://schemas.microsoft.com/office/drawing/2014/main" id="{978D8613-4029-EB4A-8CE4-66A8DD9886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4" name="AutoShape 5">
          <a:extLst>
            <a:ext uri="{FF2B5EF4-FFF2-40B4-BE49-F238E27FC236}">
              <a16:creationId xmlns:a16="http://schemas.microsoft.com/office/drawing/2014/main" id="{D2553E3E-356A-BF41-944C-81D8BCB298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5" name="AutoShape 5">
          <a:extLst>
            <a:ext uri="{FF2B5EF4-FFF2-40B4-BE49-F238E27FC236}">
              <a16:creationId xmlns:a16="http://schemas.microsoft.com/office/drawing/2014/main" id="{1976B73F-6229-DE44-9D02-987DA7B95F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6" name="AutoShape 5">
          <a:extLst>
            <a:ext uri="{FF2B5EF4-FFF2-40B4-BE49-F238E27FC236}">
              <a16:creationId xmlns:a16="http://schemas.microsoft.com/office/drawing/2014/main" id="{870DEA3D-F8FD-DE4F-B7DE-D1C5D3E7B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7" name="AutoShape 5">
          <a:extLst>
            <a:ext uri="{FF2B5EF4-FFF2-40B4-BE49-F238E27FC236}">
              <a16:creationId xmlns:a16="http://schemas.microsoft.com/office/drawing/2014/main" id="{91BF803B-5573-CE4B-93C3-A520DAA2CB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8" name="AutoShape 5">
          <a:extLst>
            <a:ext uri="{FF2B5EF4-FFF2-40B4-BE49-F238E27FC236}">
              <a16:creationId xmlns:a16="http://schemas.microsoft.com/office/drawing/2014/main" id="{E0574A0B-8A34-0F4C-ADB9-D66658967C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9" name="AutoShape 5">
          <a:extLst>
            <a:ext uri="{FF2B5EF4-FFF2-40B4-BE49-F238E27FC236}">
              <a16:creationId xmlns:a16="http://schemas.microsoft.com/office/drawing/2014/main" id="{F0A4146D-8D2F-3247-8B2A-C0BD041513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20" name="AutoShape 5">
          <a:extLst>
            <a:ext uri="{FF2B5EF4-FFF2-40B4-BE49-F238E27FC236}">
              <a16:creationId xmlns:a16="http://schemas.microsoft.com/office/drawing/2014/main" id="{15F44A3D-B997-094C-AA4C-3000631A08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1" name="AutoShape 5">
          <a:extLst>
            <a:ext uri="{FF2B5EF4-FFF2-40B4-BE49-F238E27FC236}">
              <a16:creationId xmlns:a16="http://schemas.microsoft.com/office/drawing/2014/main" id="{5F4A9A17-7BA0-E540-8D51-A9C47379A1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2" name="AutoShape 5">
          <a:extLst>
            <a:ext uri="{FF2B5EF4-FFF2-40B4-BE49-F238E27FC236}">
              <a16:creationId xmlns:a16="http://schemas.microsoft.com/office/drawing/2014/main" id="{B071E24B-30A4-2144-80E3-CCF7F0D6F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3" name="AutoShape 5">
          <a:extLst>
            <a:ext uri="{FF2B5EF4-FFF2-40B4-BE49-F238E27FC236}">
              <a16:creationId xmlns:a16="http://schemas.microsoft.com/office/drawing/2014/main" id="{2B938088-B60C-1446-BB40-FED5804188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4" name="AutoShape 5">
          <a:extLst>
            <a:ext uri="{FF2B5EF4-FFF2-40B4-BE49-F238E27FC236}">
              <a16:creationId xmlns:a16="http://schemas.microsoft.com/office/drawing/2014/main" id="{68D87529-FBAC-3645-8EDD-C6530DDDA8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5" name="AutoShape 5">
          <a:extLst>
            <a:ext uri="{FF2B5EF4-FFF2-40B4-BE49-F238E27FC236}">
              <a16:creationId xmlns:a16="http://schemas.microsoft.com/office/drawing/2014/main" id="{26EF6D93-A414-684F-B858-9E536EC3D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6" name="AutoShape 5">
          <a:extLst>
            <a:ext uri="{FF2B5EF4-FFF2-40B4-BE49-F238E27FC236}">
              <a16:creationId xmlns:a16="http://schemas.microsoft.com/office/drawing/2014/main" id="{EC3DD048-F6C2-5442-9821-F05A522E9E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7" name="AutoShape 5">
          <a:extLst>
            <a:ext uri="{FF2B5EF4-FFF2-40B4-BE49-F238E27FC236}">
              <a16:creationId xmlns:a16="http://schemas.microsoft.com/office/drawing/2014/main" id="{7B50E56D-6E14-4C49-B26C-379569256A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8" name="AutoShape 5">
          <a:extLst>
            <a:ext uri="{FF2B5EF4-FFF2-40B4-BE49-F238E27FC236}">
              <a16:creationId xmlns:a16="http://schemas.microsoft.com/office/drawing/2014/main" id="{A645C529-32E7-0845-9D58-0391E06D9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9" name="AutoShape 5">
          <a:extLst>
            <a:ext uri="{FF2B5EF4-FFF2-40B4-BE49-F238E27FC236}">
              <a16:creationId xmlns:a16="http://schemas.microsoft.com/office/drawing/2014/main" id="{0043FAD0-E6D6-DF4E-8245-62DD4A451A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0" name="AutoShape 5">
          <a:extLst>
            <a:ext uri="{FF2B5EF4-FFF2-40B4-BE49-F238E27FC236}">
              <a16:creationId xmlns:a16="http://schemas.microsoft.com/office/drawing/2014/main" id="{24065F7D-EF30-7848-807E-B91481A557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1" name="AutoShape 5">
          <a:extLst>
            <a:ext uri="{FF2B5EF4-FFF2-40B4-BE49-F238E27FC236}">
              <a16:creationId xmlns:a16="http://schemas.microsoft.com/office/drawing/2014/main" id="{D70373AD-01F3-FE4B-AAC7-EAF0FE0511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2" name="AutoShape 5">
          <a:extLst>
            <a:ext uri="{FF2B5EF4-FFF2-40B4-BE49-F238E27FC236}">
              <a16:creationId xmlns:a16="http://schemas.microsoft.com/office/drawing/2014/main" id="{CBBE5A4E-4E0E-3848-952D-6F762DD487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3" name="AutoShape 5">
          <a:extLst>
            <a:ext uri="{FF2B5EF4-FFF2-40B4-BE49-F238E27FC236}">
              <a16:creationId xmlns:a16="http://schemas.microsoft.com/office/drawing/2014/main" id="{9C7C6D94-436E-8E48-B6BA-10E772014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4" name="AutoShape 5">
          <a:extLst>
            <a:ext uri="{FF2B5EF4-FFF2-40B4-BE49-F238E27FC236}">
              <a16:creationId xmlns:a16="http://schemas.microsoft.com/office/drawing/2014/main" id="{17DDCDFB-1905-0B43-AFCE-34350E0D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5" name="AutoShape 5">
          <a:extLst>
            <a:ext uri="{FF2B5EF4-FFF2-40B4-BE49-F238E27FC236}">
              <a16:creationId xmlns:a16="http://schemas.microsoft.com/office/drawing/2014/main" id="{FB51533E-1A6C-D44C-B03F-5304594F15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6" name="AutoShape 5">
          <a:extLst>
            <a:ext uri="{FF2B5EF4-FFF2-40B4-BE49-F238E27FC236}">
              <a16:creationId xmlns:a16="http://schemas.microsoft.com/office/drawing/2014/main" id="{3633C6EF-B4AB-F64B-AA9B-7693718553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7" name="AutoShape 5">
          <a:extLst>
            <a:ext uri="{FF2B5EF4-FFF2-40B4-BE49-F238E27FC236}">
              <a16:creationId xmlns:a16="http://schemas.microsoft.com/office/drawing/2014/main" id="{98A904E5-5AEE-E349-8F11-6574E87275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8" name="AutoShape 5">
          <a:extLst>
            <a:ext uri="{FF2B5EF4-FFF2-40B4-BE49-F238E27FC236}">
              <a16:creationId xmlns:a16="http://schemas.microsoft.com/office/drawing/2014/main" id="{02808C74-4CE7-DF4D-8452-5343E7DE3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9" name="AutoShape 5">
          <a:extLst>
            <a:ext uri="{FF2B5EF4-FFF2-40B4-BE49-F238E27FC236}">
              <a16:creationId xmlns:a16="http://schemas.microsoft.com/office/drawing/2014/main" id="{78198CCE-4355-B141-87A2-7D31AAC9D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0" name="AutoShape 5">
          <a:extLst>
            <a:ext uri="{FF2B5EF4-FFF2-40B4-BE49-F238E27FC236}">
              <a16:creationId xmlns:a16="http://schemas.microsoft.com/office/drawing/2014/main" id="{5C2A17C4-05DF-BE4E-93E9-97FD208449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1" name="AutoShape 5">
          <a:extLst>
            <a:ext uri="{FF2B5EF4-FFF2-40B4-BE49-F238E27FC236}">
              <a16:creationId xmlns:a16="http://schemas.microsoft.com/office/drawing/2014/main" id="{31705F70-2CCB-EA44-961F-128034A19B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2" name="AutoShape 5">
          <a:extLst>
            <a:ext uri="{FF2B5EF4-FFF2-40B4-BE49-F238E27FC236}">
              <a16:creationId xmlns:a16="http://schemas.microsoft.com/office/drawing/2014/main" id="{7F36D83F-9448-5E43-AD1A-51996C40D2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3" name="AutoShape 5">
          <a:extLst>
            <a:ext uri="{FF2B5EF4-FFF2-40B4-BE49-F238E27FC236}">
              <a16:creationId xmlns:a16="http://schemas.microsoft.com/office/drawing/2014/main" id="{F3864FF4-CED1-B94D-B190-153066F772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4" name="AutoShape 5">
          <a:extLst>
            <a:ext uri="{FF2B5EF4-FFF2-40B4-BE49-F238E27FC236}">
              <a16:creationId xmlns:a16="http://schemas.microsoft.com/office/drawing/2014/main" id="{EDC4943D-8C3D-5646-8174-1851B5C337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5" name="AutoShape 5">
          <a:extLst>
            <a:ext uri="{FF2B5EF4-FFF2-40B4-BE49-F238E27FC236}">
              <a16:creationId xmlns:a16="http://schemas.microsoft.com/office/drawing/2014/main" id="{54DF69AD-5ED5-7549-B46C-20A9D130CD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6" name="AutoShape 5">
          <a:extLst>
            <a:ext uri="{FF2B5EF4-FFF2-40B4-BE49-F238E27FC236}">
              <a16:creationId xmlns:a16="http://schemas.microsoft.com/office/drawing/2014/main" id="{A0ABB917-4F9B-F245-83CA-EDE09EE9DD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7" name="AutoShape 5">
          <a:extLst>
            <a:ext uri="{FF2B5EF4-FFF2-40B4-BE49-F238E27FC236}">
              <a16:creationId xmlns:a16="http://schemas.microsoft.com/office/drawing/2014/main" id="{1B57E477-D3A4-9C4E-8083-F4043A688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8" name="AutoShape 5">
          <a:extLst>
            <a:ext uri="{FF2B5EF4-FFF2-40B4-BE49-F238E27FC236}">
              <a16:creationId xmlns:a16="http://schemas.microsoft.com/office/drawing/2014/main" id="{88BC9D7B-F71E-F742-B76B-343005C193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9" name="AutoShape 5">
          <a:extLst>
            <a:ext uri="{FF2B5EF4-FFF2-40B4-BE49-F238E27FC236}">
              <a16:creationId xmlns:a16="http://schemas.microsoft.com/office/drawing/2014/main" id="{4C6B2E1C-063C-C641-BFE2-0AED22B0AD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50" name="AutoShape 5">
          <a:extLst>
            <a:ext uri="{FF2B5EF4-FFF2-40B4-BE49-F238E27FC236}">
              <a16:creationId xmlns:a16="http://schemas.microsoft.com/office/drawing/2014/main" id="{C0C2E81F-8E2B-864E-A7EF-D684A0277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1" name="AutoShape 5">
          <a:extLst>
            <a:ext uri="{FF2B5EF4-FFF2-40B4-BE49-F238E27FC236}">
              <a16:creationId xmlns:a16="http://schemas.microsoft.com/office/drawing/2014/main" id="{FCAD4FD1-A14F-EB47-8C03-6D203BD0E2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2" name="AutoShape 5">
          <a:extLst>
            <a:ext uri="{FF2B5EF4-FFF2-40B4-BE49-F238E27FC236}">
              <a16:creationId xmlns:a16="http://schemas.microsoft.com/office/drawing/2014/main" id="{51B5FB3D-23B9-8848-92A1-05E42879E6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3" name="AutoShape 5">
          <a:extLst>
            <a:ext uri="{FF2B5EF4-FFF2-40B4-BE49-F238E27FC236}">
              <a16:creationId xmlns:a16="http://schemas.microsoft.com/office/drawing/2014/main" id="{DCD42294-25CF-EF43-B703-4424D1EF78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4" name="AutoShape 5">
          <a:extLst>
            <a:ext uri="{FF2B5EF4-FFF2-40B4-BE49-F238E27FC236}">
              <a16:creationId xmlns:a16="http://schemas.microsoft.com/office/drawing/2014/main" id="{188DF7B4-630C-D14D-9CEA-8F5C6953C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5" name="AutoShape 5">
          <a:extLst>
            <a:ext uri="{FF2B5EF4-FFF2-40B4-BE49-F238E27FC236}">
              <a16:creationId xmlns:a16="http://schemas.microsoft.com/office/drawing/2014/main" id="{6AC919AB-9032-8D40-9C62-0A7B8C63AC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6" name="AutoShape 5">
          <a:extLst>
            <a:ext uri="{FF2B5EF4-FFF2-40B4-BE49-F238E27FC236}">
              <a16:creationId xmlns:a16="http://schemas.microsoft.com/office/drawing/2014/main" id="{7F7B504D-9BA1-1947-9310-92F8FCD84F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7" name="AutoShape 5">
          <a:extLst>
            <a:ext uri="{FF2B5EF4-FFF2-40B4-BE49-F238E27FC236}">
              <a16:creationId xmlns:a16="http://schemas.microsoft.com/office/drawing/2014/main" id="{C45862DD-9655-7148-A58B-5C63C8DCDF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8" name="AutoShape 5">
          <a:extLst>
            <a:ext uri="{FF2B5EF4-FFF2-40B4-BE49-F238E27FC236}">
              <a16:creationId xmlns:a16="http://schemas.microsoft.com/office/drawing/2014/main" id="{53A1F1A2-CECB-6D4C-8C06-C2D530B4DE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9" name="AutoShape 5">
          <a:extLst>
            <a:ext uri="{FF2B5EF4-FFF2-40B4-BE49-F238E27FC236}">
              <a16:creationId xmlns:a16="http://schemas.microsoft.com/office/drawing/2014/main" id="{B7E153DF-8C1E-AD43-9D3F-549C32316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0" name="AutoShape 5">
          <a:extLst>
            <a:ext uri="{FF2B5EF4-FFF2-40B4-BE49-F238E27FC236}">
              <a16:creationId xmlns:a16="http://schemas.microsoft.com/office/drawing/2014/main" id="{20CE5971-4047-1349-9489-AC0F78BCB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1" name="AutoShape 5">
          <a:extLst>
            <a:ext uri="{FF2B5EF4-FFF2-40B4-BE49-F238E27FC236}">
              <a16:creationId xmlns:a16="http://schemas.microsoft.com/office/drawing/2014/main" id="{B8B0D1E6-A45C-7641-97E0-F7033E8B19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2" name="AutoShape 5">
          <a:extLst>
            <a:ext uri="{FF2B5EF4-FFF2-40B4-BE49-F238E27FC236}">
              <a16:creationId xmlns:a16="http://schemas.microsoft.com/office/drawing/2014/main" id="{F657D982-93F9-4A48-9A4E-6772117DD2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3" name="AutoShape 5">
          <a:extLst>
            <a:ext uri="{FF2B5EF4-FFF2-40B4-BE49-F238E27FC236}">
              <a16:creationId xmlns:a16="http://schemas.microsoft.com/office/drawing/2014/main" id="{BF9E9D28-D82E-D048-8A2C-35FF385E34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4" name="AutoShape 5">
          <a:extLst>
            <a:ext uri="{FF2B5EF4-FFF2-40B4-BE49-F238E27FC236}">
              <a16:creationId xmlns:a16="http://schemas.microsoft.com/office/drawing/2014/main" id="{A5D0EF27-57E8-E34D-8DF9-653A25884D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5" name="AutoShape 5">
          <a:extLst>
            <a:ext uri="{FF2B5EF4-FFF2-40B4-BE49-F238E27FC236}">
              <a16:creationId xmlns:a16="http://schemas.microsoft.com/office/drawing/2014/main" id="{A3F5E8C2-22BB-8A48-BC2F-248D451B97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6" name="AutoShape 5">
          <a:extLst>
            <a:ext uri="{FF2B5EF4-FFF2-40B4-BE49-F238E27FC236}">
              <a16:creationId xmlns:a16="http://schemas.microsoft.com/office/drawing/2014/main" id="{2196CC31-33BB-0848-BFD3-744D638AF8A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7" name="AutoShape 5">
          <a:extLst>
            <a:ext uri="{FF2B5EF4-FFF2-40B4-BE49-F238E27FC236}">
              <a16:creationId xmlns:a16="http://schemas.microsoft.com/office/drawing/2014/main" id="{6B431F74-63F6-6241-BE37-B53FF489003F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8" name="AutoShape 5">
          <a:extLst>
            <a:ext uri="{FF2B5EF4-FFF2-40B4-BE49-F238E27FC236}">
              <a16:creationId xmlns:a16="http://schemas.microsoft.com/office/drawing/2014/main" id="{2039B555-86E3-2547-A16F-79D5190009C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9" name="AutoShape 5">
          <a:extLst>
            <a:ext uri="{FF2B5EF4-FFF2-40B4-BE49-F238E27FC236}">
              <a16:creationId xmlns:a16="http://schemas.microsoft.com/office/drawing/2014/main" id="{7490CFD8-22AE-0244-91DB-10DE426EDC3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0" name="AutoShape 5">
          <a:extLst>
            <a:ext uri="{FF2B5EF4-FFF2-40B4-BE49-F238E27FC236}">
              <a16:creationId xmlns:a16="http://schemas.microsoft.com/office/drawing/2014/main" id="{DC875E0C-1F20-9041-B26B-6CCD8628FF6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1" name="AutoShape 5">
          <a:extLst>
            <a:ext uri="{FF2B5EF4-FFF2-40B4-BE49-F238E27FC236}">
              <a16:creationId xmlns:a16="http://schemas.microsoft.com/office/drawing/2014/main" id="{70BBDCB3-4930-0B4F-B8C5-A1561207343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2" name="AutoShape 5">
          <a:extLst>
            <a:ext uri="{FF2B5EF4-FFF2-40B4-BE49-F238E27FC236}">
              <a16:creationId xmlns:a16="http://schemas.microsoft.com/office/drawing/2014/main" id="{5374E279-8019-8B4F-A701-8601DE2185C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3" name="AutoShape 5">
          <a:extLst>
            <a:ext uri="{FF2B5EF4-FFF2-40B4-BE49-F238E27FC236}">
              <a16:creationId xmlns:a16="http://schemas.microsoft.com/office/drawing/2014/main" id="{182B6CED-E620-DF4B-939C-BCC9C8DA93C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4" name="AutoShape 5">
          <a:extLst>
            <a:ext uri="{FF2B5EF4-FFF2-40B4-BE49-F238E27FC236}">
              <a16:creationId xmlns:a16="http://schemas.microsoft.com/office/drawing/2014/main" id="{B241B81E-DDFE-9E43-BB94-79F7974D3FE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5" name="AutoShape 5">
          <a:extLst>
            <a:ext uri="{FF2B5EF4-FFF2-40B4-BE49-F238E27FC236}">
              <a16:creationId xmlns:a16="http://schemas.microsoft.com/office/drawing/2014/main" id="{ACBCD199-B098-824C-9694-460E51640BD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6" name="AutoShape 5">
          <a:extLst>
            <a:ext uri="{FF2B5EF4-FFF2-40B4-BE49-F238E27FC236}">
              <a16:creationId xmlns:a16="http://schemas.microsoft.com/office/drawing/2014/main" id="{B39DE1B0-53C4-5742-BDEE-D776BE6D1C80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7" name="AutoShape 5">
          <a:extLst>
            <a:ext uri="{FF2B5EF4-FFF2-40B4-BE49-F238E27FC236}">
              <a16:creationId xmlns:a16="http://schemas.microsoft.com/office/drawing/2014/main" id="{BD15BBC8-5800-2841-94C6-1B16C441137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8" name="AutoShape 5">
          <a:extLst>
            <a:ext uri="{FF2B5EF4-FFF2-40B4-BE49-F238E27FC236}">
              <a16:creationId xmlns:a16="http://schemas.microsoft.com/office/drawing/2014/main" id="{C32D63B4-ADF8-EC46-A2BC-B5985E8322B7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9" name="AutoShape 5">
          <a:extLst>
            <a:ext uri="{FF2B5EF4-FFF2-40B4-BE49-F238E27FC236}">
              <a16:creationId xmlns:a16="http://schemas.microsoft.com/office/drawing/2014/main" id="{EA0989E3-44A8-0A49-83E7-709A99E4F3E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80" name="AutoShape 5">
          <a:extLst>
            <a:ext uri="{FF2B5EF4-FFF2-40B4-BE49-F238E27FC236}">
              <a16:creationId xmlns:a16="http://schemas.microsoft.com/office/drawing/2014/main" id="{FB610B36-FBA1-934B-90A6-E524D192083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1" name="AutoShape 5">
          <a:extLst>
            <a:ext uri="{FF2B5EF4-FFF2-40B4-BE49-F238E27FC236}">
              <a16:creationId xmlns:a16="http://schemas.microsoft.com/office/drawing/2014/main" id="{9B41619A-3101-0D44-A9C6-1BCEF5B0B907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2" name="AutoShape 5">
          <a:extLst>
            <a:ext uri="{FF2B5EF4-FFF2-40B4-BE49-F238E27FC236}">
              <a16:creationId xmlns:a16="http://schemas.microsoft.com/office/drawing/2014/main" id="{75AE0C65-1611-A440-A8AB-618DE192B6B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3" name="AutoShape 5">
          <a:extLst>
            <a:ext uri="{FF2B5EF4-FFF2-40B4-BE49-F238E27FC236}">
              <a16:creationId xmlns:a16="http://schemas.microsoft.com/office/drawing/2014/main" id="{DBC2DCF4-06E8-AF4D-8E04-A77673FB6E8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4" name="AutoShape 5">
          <a:extLst>
            <a:ext uri="{FF2B5EF4-FFF2-40B4-BE49-F238E27FC236}">
              <a16:creationId xmlns:a16="http://schemas.microsoft.com/office/drawing/2014/main" id="{DACD9F45-F744-CA41-BB5E-5AC79B70FD4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5" name="AutoShape 5">
          <a:extLst>
            <a:ext uri="{FF2B5EF4-FFF2-40B4-BE49-F238E27FC236}">
              <a16:creationId xmlns:a16="http://schemas.microsoft.com/office/drawing/2014/main" id="{D455136E-D70E-B14A-B8E8-CCACABD840DF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6" name="AutoShape 5">
          <a:extLst>
            <a:ext uri="{FF2B5EF4-FFF2-40B4-BE49-F238E27FC236}">
              <a16:creationId xmlns:a16="http://schemas.microsoft.com/office/drawing/2014/main" id="{5158072E-4393-F949-839D-DA95E80FABD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7" name="AutoShape 5">
          <a:extLst>
            <a:ext uri="{FF2B5EF4-FFF2-40B4-BE49-F238E27FC236}">
              <a16:creationId xmlns:a16="http://schemas.microsoft.com/office/drawing/2014/main" id="{F76F57D5-4ED9-7D45-A6A1-923029890B5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8" name="AutoShape 5">
          <a:extLst>
            <a:ext uri="{FF2B5EF4-FFF2-40B4-BE49-F238E27FC236}">
              <a16:creationId xmlns:a16="http://schemas.microsoft.com/office/drawing/2014/main" id="{89511462-010F-3440-822B-EA55B6AA91F0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9" name="AutoShape 5">
          <a:extLst>
            <a:ext uri="{FF2B5EF4-FFF2-40B4-BE49-F238E27FC236}">
              <a16:creationId xmlns:a16="http://schemas.microsoft.com/office/drawing/2014/main" id="{5C85D405-D5D8-E04E-84DF-2BB2A5ECFC6A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0" name="AutoShape 5">
          <a:extLst>
            <a:ext uri="{FF2B5EF4-FFF2-40B4-BE49-F238E27FC236}">
              <a16:creationId xmlns:a16="http://schemas.microsoft.com/office/drawing/2014/main" id="{EA399864-69F2-4149-8D37-FED590A4988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1" name="AutoShape 5">
          <a:extLst>
            <a:ext uri="{FF2B5EF4-FFF2-40B4-BE49-F238E27FC236}">
              <a16:creationId xmlns:a16="http://schemas.microsoft.com/office/drawing/2014/main" id="{A917CF87-6E8B-8B4C-9A12-16EACAE0DF0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2" name="AutoShape 5">
          <a:extLst>
            <a:ext uri="{FF2B5EF4-FFF2-40B4-BE49-F238E27FC236}">
              <a16:creationId xmlns:a16="http://schemas.microsoft.com/office/drawing/2014/main" id="{A5490A9F-41A3-A440-9D52-19EA2CE17368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3" name="AutoShape 5">
          <a:extLst>
            <a:ext uri="{FF2B5EF4-FFF2-40B4-BE49-F238E27FC236}">
              <a16:creationId xmlns:a16="http://schemas.microsoft.com/office/drawing/2014/main" id="{0235656E-391D-FB4B-A9BB-85310C460B8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4" name="AutoShape 5">
          <a:extLst>
            <a:ext uri="{FF2B5EF4-FFF2-40B4-BE49-F238E27FC236}">
              <a16:creationId xmlns:a16="http://schemas.microsoft.com/office/drawing/2014/main" id="{5D3A03F7-9D1B-9244-B6A0-7BA29886240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5" name="AutoShape 5">
          <a:extLst>
            <a:ext uri="{FF2B5EF4-FFF2-40B4-BE49-F238E27FC236}">
              <a16:creationId xmlns:a16="http://schemas.microsoft.com/office/drawing/2014/main" id="{332AC1D7-B7F0-E544-AC1F-5AA489F5BBC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387350</xdr:colOff>
      <xdr:row>45</xdr:row>
      <xdr:rowOff>12700</xdr:rowOff>
    </xdr:from>
    <xdr:to>
      <xdr:col>32</xdr:col>
      <xdr:colOff>1282700</xdr:colOff>
      <xdr:row>118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44FDDB-8152-0144-A214-01A53F39C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40750" y="9156700"/>
          <a:ext cx="23069550" cy="1537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2BFC-4BE0-9C47-A2EE-5E7A02BF4DDC}">
  <dimension ref="B1:IG41"/>
  <sheetViews>
    <sheetView tabSelected="1" topLeftCell="A30" workbookViewId="0">
      <pane xSplit="2" topLeftCell="CF1" activePane="topRight" state="frozen"/>
      <selection pane="topRight" activeCell="CL57" sqref="CL57"/>
    </sheetView>
  </sheetViews>
  <sheetFormatPr baseColWidth="10" defaultRowHeight="16"/>
  <cols>
    <col min="1" max="1" width="2.1640625" customWidth="1"/>
    <col min="2" max="2" width="14.1640625" style="14" customWidth="1"/>
    <col min="3" max="3" width="2.83203125" style="14" customWidth="1"/>
    <col min="4" max="19" width="9.1640625" style="14" bestFit="1" customWidth="1"/>
    <col min="20" max="20" width="12.1640625" style="14" bestFit="1" customWidth="1"/>
    <col min="21" max="24" width="12.6640625" style="14" bestFit="1" customWidth="1"/>
    <col min="25" max="25" width="10.6640625" style="14" bestFit="1" customWidth="1"/>
    <col min="26" max="26" width="12.6640625" style="14" bestFit="1" customWidth="1"/>
    <col min="27" max="27" width="12.1640625" style="14" bestFit="1" customWidth="1"/>
    <col min="28" max="28" width="11.6640625" style="14" bestFit="1" customWidth="1"/>
    <col min="29" max="31" width="12.6640625" style="14" bestFit="1" customWidth="1"/>
    <col min="32" max="33" width="12.1640625" style="14" bestFit="1" customWidth="1"/>
    <col min="34" max="34" width="12.6640625" style="14" bestFit="1" customWidth="1"/>
    <col min="35" max="35" width="12.1640625" style="14" bestFit="1" customWidth="1"/>
    <col min="36" max="37" width="12.6640625" style="14" bestFit="1" customWidth="1"/>
    <col min="38" max="39" width="12.1640625" style="14" bestFit="1" customWidth="1"/>
    <col min="40" max="41" width="12.6640625" style="14" bestFit="1" customWidth="1"/>
    <col min="42" max="42" width="12.1640625" style="14" bestFit="1" customWidth="1"/>
    <col min="43" max="43" width="12.6640625" style="14" bestFit="1" customWidth="1"/>
    <col min="44" max="44" width="12.1640625" style="14" bestFit="1" customWidth="1"/>
    <col min="45" max="45" width="11.1640625" style="14" bestFit="1" customWidth="1"/>
    <col min="46" max="47" width="12.1640625" style="14" bestFit="1" customWidth="1"/>
    <col min="48" max="48" width="12.6640625" style="14" bestFit="1" customWidth="1"/>
    <col min="49" max="49" width="12.1640625" style="14" bestFit="1" customWidth="1"/>
    <col min="50" max="51" width="12.6640625" style="14" bestFit="1" customWidth="1"/>
    <col min="52" max="53" width="12.1640625" style="14" bestFit="1" customWidth="1"/>
    <col min="54" max="54" width="10.6640625" style="14" bestFit="1" customWidth="1"/>
    <col min="55" max="55" width="11.1640625" style="14" bestFit="1" customWidth="1"/>
    <col min="56" max="58" width="12.6640625" style="14" bestFit="1" customWidth="1"/>
    <col min="59" max="59" width="12.1640625" style="14" bestFit="1" customWidth="1"/>
    <col min="60" max="60" width="12.6640625" style="14" bestFit="1" customWidth="1"/>
    <col min="61" max="61" width="12.1640625" style="14" bestFit="1" customWidth="1"/>
    <col min="62" max="62" width="10.6640625" style="14" bestFit="1" customWidth="1"/>
    <col min="63" max="63" width="12.1640625" style="14" bestFit="1" customWidth="1"/>
    <col min="64" max="64" width="12.6640625" style="14" bestFit="1" customWidth="1"/>
    <col min="65" max="65" width="12.1640625" style="14" bestFit="1" customWidth="1"/>
    <col min="66" max="66" width="12.6640625" style="14" bestFit="1" customWidth="1"/>
    <col min="67" max="69" width="12.1640625" style="14" bestFit="1" customWidth="1"/>
    <col min="70" max="71" width="12.6640625" style="14" bestFit="1" customWidth="1"/>
    <col min="72" max="72" width="12.1640625" style="14" bestFit="1" customWidth="1"/>
    <col min="73" max="73" width="11.1640625" style="14" bestFit="1" customWidth="1"/>
    <col min="74" max="74" width="12.1640625" style="14" bestFit="1" customWidth="1"/>
    <col min="75" max="75" width="12.6640625" style="14" bestFit="1" customWidth="1"/>
    <col min="76" max="77" width="12.1640625" style="14" bestFit="1" customWidth="1"/>
    <col min="78" max="79" width="12.6640625" style="14" bestFit="1" customWidth="1"/>
    <col min="80" max="80" width="12.1640625" style="14" bestFit="1" customWidth="1"/>
  </cols>
  <sheetData>
    <row r="1" spans="2:241" ht="17" thickBot="1">
      <c r="B1" s="46" t="s">
        <v>76</v>
      </c>
      <c r="D1" s="19">
        <v>43892</v>
      </c>
      <c r="E1" s="19">
        <v>43893</v>
      </c>
      <c r="F1" s="19">
        <v>43894</v>
      </c>
      <c r="G1" s="19">
        <v>43895</v>
      </c>
      <c r="H1" s="19">
        <v>43896</v>
      </c>
      <c r="I1" s="19">
        <v>43897</v>
      </c>
      <c r="J1" s="19">
        <v>43898</v>
      </c>
      <c r="K1" s="19">
        <v>43899</v>
      </c>
      <c r="L1" s="19">
        <v>43900</v>
      </c>
      <c r="M1" s="19">
        <v>43901</v>
      </c>
      <c r="N1" s="19">
        <v>43902</v>
      </c>
      <c r="O1" s="19">
        <v>43903</v>
      </c>
      <c r="P1" s="19">
        <v>43904</v>
      </c>
      <c r="Q1" s="19">
        <v>43905</v>
      </c>
      <c r="R1" s="19">
        <v>43906</v>
      </c>
      <c r="S1" s="19">
        <v>43907</v>
      </c>
      <c r="T1" s="19">
        <v>43908</v>
      </c>
      <c r="U1" s="19">
        <v>43909</v>
      </c>
      <c r="V1" s="19">
        <v>43910</v>
      </c>
      <c r="W1" s="19">
        <v>43911</v>
      </c>
      <c r="X1" s="19">
        <v>43912</v>
      </c>
      <c r="Y1" s="19">
        <v>43913</v>
      </c>
      <c r="Z1" s="19">
        <v>43914</v>
      </c>
      <c r="AA1" s="19">
        <v>43915</v>
      </c>
      <c r="AB1" s="19">
        <v>43916</v>
      </c>
      <c r="AC1" s="19">
        <v>43917</v>
      </c>
      <c r="AD1" s="19">
        <v>43918</v>
      </c>
      <c r="AE1" s="19">
        <v>43919</v>
      </c>
      <c r="AF1" s="19">
        <v>43920</v>
      </c>
      <c r="AG1" s="19">
        <v>43921</v>
      </c>
      <c r="AH1" s="19">
        <v>43922</v>
      </c>
      <c r="AI1" s="19">
        <v>43923</v>
      </c>
      <c r="AJ1" s="19">
        <v>43924</v>
      </c>
      <c r="AK1" s="19">
        <v>43925</v>
      </c>
      <c r="AL1" s="19">
        <v>43926</v>
      </c>
      <c r="AM1" s="19">
        <v>43927</v>
      </c>
      <c r="AN1" s="19">
        <f t="shared" ref="AN1:CB1" si="0">AM1+1</f>
        <v>43928</v>
      </c>
      <c r="AO1" s="19">
        <f t="shared" si="0"/>
        <v>43929</v>
      </c>
      <c r="AP1" s="19">
        <f t="shared" si="0"/>
        <v>43930</v>
      </c>
      <c r="AQ1" s="19">
        <f t="shared" si="0"/>
        <v>43931</v>
      </c>
      <c r="AR1" s="19">
        <f t="shared" si="0"/>
        <v>43932</v>
      </c>
      <c r="AS1" s="19">
        <f t="shared" si="0"/>
        <v>43933</v>
      </c>
      <c r="AT1" s="19">
        <f t="shared" si="0"/>
        <v>43934</v>
      </c>
      <c r="AU1" s="19">
        <f t="shared" si="0"/>
        <v>43935</v>
      </c>
      <c r="AV1" s="19">
        <f t="shared" si="0"/>
        <v>43936</v>
      </c>
      <c r="AW1" s="19">
        <f t="shared" si="0"/>
        <v>43937</v>
      </c>
      <c r="AX1" s="19">
        <f t="shared" si="0"/>
        <v>43938</v>
      </c>
      <c r="AY1" s="19">
        <f t="shared" si="0"/>
        <v>43939</v>
      </c>
      <c r="AZ1" s="19">
        <f t="shared" si="0"/>
        <v>43940</v>
      </c>
      <c r="BA1" s="19">
        <f t="shared" si="0"/>
        <v>43941</v>
      </c>
      <c r="BB1" s="19">
        <f t="shared" si="0"/>
        <v>43942</v>
      </c>
      <c r="BC1" s="19">
        <f t="shared" si="0"/>
        <v>43943</v>
      </c>
      <c r="BD1" s="19">
        <f t="shared" si="0"/>
        <v>43944</v>
      </c>
      <c r="BE1" s="19">
        <f t="shared" si="0"/>
        <v>43945</v>
      </c>
      <c r="BF1" s="19">
        <f t="shared" si="0"/>
        <v>43946</v>
      </c>
      <c r="BG1" s="19">
        <f t="shared" si="0"/>
        <v>43947</v>
      </c>
      <c r="BH1" s="19">
        <f t="shared" si="0"/>
        <v>43948</v>
      </c>
      <c r="BI1" s="19">
        <f t="shared" si="0"/>
        <v>43949</v>
      </c>
      <c r="BJ1" s="19">
        <f t="shared" si="0"/>
        <v>43950</v>
      </c>
      <c r="BK1" s="19">
        <f t="shared" si="0"/>
        <v>43951</v>
      </c>
      <c r="BL1" s="19">
        <f t="shared" si="0"/>
        <v>43952</v>
      </c>
      <c r="BM1" s="19">
        <f t="shared" si="0"/>
        <v>43953</v>
      </c>
      <c r="BN1" s="19">
        <f t="shared" si="0"/>
        <v>43954</v>
      </c>
      <c r="BO1" s="19">
        <f t="shared" si="0"/>
        <v>43955</v>
      </c>
      <c r="BP1" s="19">
        <f t="shared" si="0"/>
        <v>43956</v>
      </c>
      <c r="BQ1" s="19">
        <f t="shared" si="0"/>
        <v>43957</v>
      </c>
      <c r="BR1" s="19">
        <f t="shared" si="0"/>
        <v>43958</v>
      </c>
      <c r="BS1" s="19">
        <f t="shared" si="0"/>
        <v>43959</v>
      </c>
      <c r="BT1" s="19">
        <f t="shared" si="0"/>
        <v>43960</v>
      </c>
      <c r="BU1" s="19">
        <f t="shared" si="0"/>
        <v>43961</v>
      </c>
      <c r="BV1" s="19">
        <f t="shared" si="0"/>
        <v>43962</v>
      </c>
      <c r="BW1" s="19">
        <f t="shared" si="0"/>
        <v>43963</v>
      </c>
      <c r="BX1" s="19">
        <f t="shared" si="0"/>
        <v>43964</v>
      </c>
      <c r="BY1" s="19">
        <f t="shared" si="0"/>
        <v>43965</v>
      </c>
      <c r="BZ1" s="19">
        <f t="shared" si="0"/>
        <v>43966</v>
      </c>
      <c r="CA1" s="19">
        <f t="shared" si="0"/>
        <v>43967</v>
      </c>
      <c r="CB1" s="19">
        <f t="shared" si="0"/>
        <v>43968</v>
      </c>
      <c r="CC1" s="19">
        <f t="shared" ref="CC1" si="1">CB1+1</f>
        <v>43969</v>
      </c>
      <c r="CD1" s="19">
        <f t="shared" ref="CD1" si="2">CC1+1</f>
        <v>43970</v>
      </c>
      <c r="CE1" s="19">
        <f t="shared" ref="CE1" si="3">CD1+1</f>
        <v>43971</v>
      </c>
      <c r="CF1" s="19">
        <f t="shared" ref="CF1" si="4">CE1+1</f>
        <v>43972</v>
      </c>
      <c r="CG1" s="19">
        <f t="shared" ref="CG1" si="5">CF1+1</f>
        <v>43973</v>
      </c>
      <c r="CH1" s="19">
        <f t="shared" ref="CH1" si="6">CG1+1</f>
        <v>43974</v>
      </c>
      <c r="CI1" s="19">
        <f t="shared" ref="CI1" si="7">CH1+1</f>
        <v>43975</v>
      </c>
      <c r="CJ1" s="19">
        <f t="shared" ref="CJ1" si="8">CI1+1</f>
        <v>43976</v>
      </c>
      <c r="CK1" s="19">
        <f t="shared" ref="CK1" si="9">CJ1+1</f>
        <v>43977</v>
      </c>
      <c r="CL1" s="19">
        <f t="shared" ref="CL1" si="10">CK1+1</f>
        <v>43978</v>
      </c>
      <c r="CM1" s="19">
        <f t="shared" ref="CM1" si="11">CL1+1</f>
        <v>43979</v>
      </c>
      <c r="CN1" s="19">
        <f t="shared" ref="CN1" si="12">CM1+1</f>
        <v>43980</v>
      </c>
      <c r="CO1" s="19">
        <f t="shared" ref="CO1" si="13">CN1+1</f>
        <v>43981</v>
      </c>
      <c r="CP1" s="19">
        <f t="shared" ref="CP1" si="14">CO1+1</f>
        <v>43982</v>
      </c>
      <c r="CQ1" s="19">
        <f t="shared" ref="CQ1" si="15">CP1+1</f>
        <v>43983</v>
      </c>
      <c r="CR1" s="19">
        <f t="shared" ref="CR1" si="16">CQ1+1</f>
        <v>43984</v>
      </c>
      <c r="CS1" s="19">
        <f t="shared" ref="CS1" si="17">CR1+1</f>
        <v>43985</v>
      </c>
      <c r="CT1" s="19">
        <f t="shared" ref="CT1" si="18">CS1+1</f>
        <v>43986</v>
      </c>
      <c r="CU1" s="19">
        <f t="shared" ref="CU1" si="19">CT1+1</f>
        <v>43987</v>
      </c>
      <c r="CV1" s="19">
        <f t="shared" ref="CV1" si="20">CU1+1</f>
        <v>43988</v>
      </c>
      <c r="CW1" s="19">
        <f t="shared" ref="CW1" si="21">CV1+1</f>
        <v>43989</v>
      </c>
      <c r="CX1" s="19">
        <f t="shared" ref="CX1" si="22">CW1+1</f>
        <v>43990</v>
      </c>
      <c r="CY1" s="19">
        <f t="shared" ref="CY1" si="23">CX1+1</f>
        <v>43991</v>
      </c>
      <c r="CZ1" s="19">
        <f t="shared" ref="CZ1" si="24">CY1+1</f>
        <v>43992</v>
      </c>
      <c r="DA1" s="19">
        <f t="shared" ref="DA1" si="25">CZ1+1</f>
        <v>43993</v>
      </c>
      <c r="DB1" s="19">
        <f t="shared" ref="DB1" si="26">DA1+1</f>
        <v>43994</v>
      </c>
      <c r="DC1" s="19">
        <f t="shared" ref="DC1" si="27">DB1+1</f>
        <v>43995</v>
      </c>
      <c r="DD1" s="19">
        <f t="shared" ref="DD1" si="28">DC1+1</f>
        <v>43996</v>
      </c>
      <c r="DE1" s="19">
        <f t="shared" ref="DE1" si="29">DD1+1</f>
        <v>43997</v>
      </c>
      <c r="DF1" s="19">
        <f t="shared" ref="DF1" si="30">DE1+1</f>
        <v>43998</v>
      </c>
      <c r="DG1" s="19">
        <f t="shared" ref="DG1" si="31">DF1+1</f>
        <v>43999</v>
      </c>
      <c r="DH1" s="19">
        <f t="shared" ref="DH1" si="32">DG1+1</f>
        <v>44000</v>
      </c>
      <c r="DI1" s="19">
        <f t="shared" ref="DI1" si="33">DH1+1</f>
        <v>44001</v>
      </c>
      <c r="DJ1" s="19">
        <f t="shared" ref="DJ1" si="34">DI1+1</f>
        <v>44002</v>
      </c>
      <c r="DK1" s="19">
        <f t="shared" ref="DK1" si="35">DJ1+1</f>
        <v>44003</v>
      </c>
      <c r="DL1" s="19">
        <f t="shared" ref="DL1" si="36">DK1+1</f>
        <v>44004</v>
      </c>
      <c r="DM1" s="19">
        <f t="shared" ref="DM1" si="37">DL1+1</f>
        <v>44005</v>
      </c>
      <c r="DN1" s="19">
        <f t="shared" ref="DN1" si="38">DM1+1</f>
        <v>44006</v>
      </c>
      <c r="DO1" s="19">
        <f t="shared" ref="DO1" si="39">DN1+1</f>
        <v>44007</v>
      </c>
      <c r="DP1" s="19">
        <f t="shared" ref="DP1" si="40">DO1+1</f>
        <v>44008</v>
      </c>
      <c r="DQ1" s="19">
        <f t="shared" ref="DQ1" si="41">DP1+1</f>
        <v>44009</v>
      </c>
      <c r="DR1" s="19">
        <f t="shared" ref="DR1" si="42">DQ1+1</f>
        <v>44010</v>
      </c>
      <c r="DS1" s="19">
        <f t="shared" ref="DS1" si="43">DR1+1</f>
        <v>44011</v>
      </c>
      <c r="DT1" s="19">
        <f t="shared" ref="DT1" si="44">DS1+1</f>
        <v>44012</v>
      </c>
      <c r="DU1" s="19">
        <f t="shared" ref="DU1" si="45">DT1+1</f>
        <v>44013</v>
      </c>
      <c r="DV1" s="19">
        <f t="shared" ref="DV1" si="46">DU1+1</f>
        <v>44014</v>
      </c>
      <c r="DW1" s="19">
        <f t="shared" ref="DW1" si="47">DV1+1</f>
        <v>44015</v>
      </c>
      <c r="DX1" s="19">
        <f t="shared" ref="DX1" si="48">DW1+1</f>
        <v>44016</v>
      </c>
      <c r="DY1" s="19">
        <f t="shared" ref="DY1" si="49">DX1+1</f>
        <v>44017</v>
      </c>
      <c r="DZ1" s="19">
        <f t="shared" ref="DZ1" si="50">DY1+1</f>
        <v>44018</v>
      </c>
      <c r="EA1" s="19">
        <f t="shared" ref="EA1" si="51">DZ1+1</f>
        <v>44019</v>
      </c>
      <c r="EB1" s="19">
        <f t="shared" ref="EB1" si="52">EA1+1</f>
        <v>44020</v>
      </c>
      <c r="EC1" s="19">
        <f t="shared" ref="EC1" si="53">EB1+1</f>
        <v>44021</v>
      </c>
      <c r="ED1" s="19">
        <f t="shared" ref="ED1" si="54">EC1+1</f>
        <v>44022</v>
      </c>
      <c r="EE1" s="19">
        <f t="shared" ref="EE1" si="55">ED1+1</f>
        <v>44023</v>
      </c>
      <c r="EF1" s="19">
        <f t="shared" ref="EF1" si="56">EE1+1</f>
        <v>44024</v>
      </c>
      <c r="EG1" s="19">
        <f t="shared" ref="EG1" si="57">EF1+1</f>
        <v>44025</v>
      </c>
      <c r="EH1" s="19">
        <f t="shared" ref="EH1" si="58">EG1+1</f>
        <v>44026</v>
      </c>
      <c r="EI1" s="19">
        <f t="shared" ref="EI1" si="59">EH1+1</f>
        <v>44027</v>
      </c>
      <c r="EJ1" s="19">
        <f t="shared" ref="EJ1" si="60">EI1+1</f>
        <v>44028</v>
      </c>
      <c r="EK1" s="19">
        <f t="shared" ref="EK1" si="61">EJ1+1</f>
        <v>44029</v>
      </c>
      <c r="EL1" s="19">
        <f t="shared" ref="EL1" si="62">EK1+1</f>
        <v>44030</v>
      </c>
      <c r="EM1" s="19">
        <f t="shared" ref="EM1" si="63">EL1+1</f>
        <v>44031</v>
      </c>
      <c r="EN1" s="19">
        <f t="shared" ref="EN1" si="64">EM1+1</f>
        <v>44032</v>
      </c>
      <c r="EO1" s="19">
        <f t="shared" ref="EO1" si="65">EN1+1</f>
        <v>44033</v>
      </c>
      <c r="EP1" s="19">
        <f t="shared" ref="EP1" si="66">EO1+1</f>
        <v>44034</v>
      </c>
      <c r="EQ1" s="19">
        <f t="shared" ref="EQ1" si="67">EP1+1</f>
        <v>44035</v>
      </c>
      <c r="ER1" s="19">
        <f t="shared" ref="ER1" si="68">EQ1+1</f>
        <v>44036</v>
      </c>
      <c r="ES1" s="19">
        <f t="shared" ref="ES1" si="69">ER1+1</f>
        <v>44037</v>
      </c>
      <c r="ET1" s="19">
        <f t="shared" ref="ET1" si="70">ES1+1</f>
        <v>44038</v>
      </c>
      <c r="EU1" s="19">
        <f t="shared" ref="EU1" si="71">ET1+1</f>
        <v>44039</v>
      </c>
      <c r="EV1" s="19">
        <f t="shared" ref="EV1" si="72">EU1+1</f>
        <v>44040</v>
      </c>
      <c r="EW1" s="19">
        <f t="shared" ref="EW1" si="73">EV1+1</f>
        <v>44041</v>
      </c>
      <c r="EX1" s="19">
        <f t="shared" ref="EX1" si="74">EW1+1</f>
        <v>44042</v>
      </c>
      <c r="EY1" s="19">
        <f t="shared" ref="EY1" si="75">EX1+1</f>
        <v>44043</v>
      </c>
      <c r="EZ1" s="19">
        <f t="shared" ref="EZ1:FA1" si="76">EY1+1</f>
        <v>44044</v>
      </c>
      <c r="FA1" s="19">
        <f t="shared" si="76"/>
        <v>44045</v>
      </c>
      <c r="FB1" s="19">
        <f t="shared" ref="FB1" si="77">FA1+1</f>
        <v>44046</v>
      </c>
      <c r="FC1" s="19">
        <f t="shared" ref="FC1" si="78">FB1+1</f>
        <v>44047</v>
      </c>
      <c r="FD1" s="19">
        <f t="shared" ref="FD1" si="79">FC1+1</f>
        <v>44048</v>
      </c>
      <c r="FE1" s="19">
        <f t="shared" ref="FE1" si="80">FD1+1</f>
        <v>44049</v>
      </c>
      <c r="FF1" s="19">
        <f t="shared" ref="FF1" si="81">FE1+1</f>
        <v>44050</v>
      </c>
      <c r="FG1" s="19">
        <f t="shared" ref="FG1" si="82">FF1+1</f>
        <v>44051</v>
      </c>
      <c r="FH1" s="19">
        <f t="shared" ref="FH1" si="83">FG1+1</f>
        <v>44052</v>
      </c>
      <c r="FI1" s="19">
        <f t="shared" ref="FI1" si="84">FH1+1</f>
        <v>44053</v>
      </c>
      <c r="FJ1" s="19">
        <f t="shared" ref="FJ1" si="85">FI1+1</f>
        <v>44054</v>
      </c>
      <c r="FK1" s="19">
        <f t="shared" ref="FK1" si="86">FJ1+1</f>
        <v>44055</v>
      </c>
      <c r="FL1" s="19">
        <f t="shared" ref="FL1" si="87">FK1+1</f>
        <v>44056</v>
      </c>
      <c r="FM1" s="19">
        <f t="shared" ref="FM1" si="88">FL1+1</f>
        <v>44057</v>
      </c>
      <c r="FN1" s="19">
        <f t="shared" ref="FN1" si="89">FM1+1</f>
        <v>44058</v>
      </c>
      <c r="FO1" s="19">
        <f t="shared" ref="FO1" si="90">FN1+1</f>
        <v>44059</v>
      </c>
      <c r="FP1" s="19">
        <f t="shared" ref="FP1" si="91">FO1+1</f>
        <v>44060</v>
      </c>
      <c r="FQ1" s="19">
        <f t="shared" ref="FQ1" si="92">FP1+1</f>
        <v>44061</v>
      </c>
      <c r="FR1" s="19">
        <f t="shared" ref="FR1" si="93">FQ1+1</f>
        <v>44062</v>
      </c>
      <c r="FS1" s="19">
        <f t="shared" ref="FS1" si="94">FR1+1</f>
        <v>44063</v>
      </c>
      <c r="FT1" s="19">
        <f t="shared" ref="FT1" si="95">FS1+1</f>
        <v>44064</v>
      </c>
      <c r="FU1" s="19">
        <f t="shared" ref="FU1" si="96">FT1+1</f>
        <v>44065</v>
      </c>
      <c r="FV1" s="19">
        <f t="shared" ref="FV1" si="97">FU1+1</f>
        <v>44066</v>
      </c>
      <c r="FW1" s="19">
        <f t="shared" ref="FW1" si="98">FV1+1</f>
        <v>44067</v>
      </c>
      <c r="FX1" s="19">
        <f t="shared" ref="FX1" si="99">FW1+1</f>
        <v>44068</v>
      </c>
      <c r="FY1" s="19">
        <f t="shared" ref="FY1" si="100">FX1+1</f>
        <v>44069</v>
      </c>
      <c r="FZ1" s="19">
        <f t="shared" ref="FZ1" si="101">FY1+1</f>
        <v>44070</v>
      </c>
      <c r="GA1" s="19">
        <f t="shared" ref="GA1" si="102">FZ1+1</f>
        <v>44071</v>
      </c>
      <c r="GB1" s="19">
        <f t="shared" ref="GB1" si="103">GA1+1</f>
        <v>44072</v>
      </c>
      <c r="GC1" s="19">
        <f t="shared" ref="GC1" si="104">GB1+1</f>
        <v>44073</v>
      </c>
      <c r="GD1" s="19">
        <f t="shared" ref="GD1" si="105">GC1+1</f>
        <v>44074</v>
      </c>
      <c r="GE1" s="19">
        <f t="shared" ref="GE1" si="106">GD1+1</f>
        <v>44075</v>
      </c>
      <c r="GF1" s="19">
        <f t="shared" ref="GF1" si="107">GE1+1</f>
        <v>44076</v>
      </c>
      <c r="GG1" s="19">
        <f t="shared" ref="GG1" si="108">GF1+1</f>
        <v>44077</v>
      </c>
      <c r="GH1" s="19">
        <f t="shared" ref="GH1" si="109">GG1+1</f>
        <v>44078</v>
      </c>
      <c r="GI1" s="19">
        <f t="shared" ref="GI1" si="110">GH1+1</f>
        <v>44079</v>
      </c>
      <c r="GJ1" s="19">
        <f t="shared" ref="GJ1" si="111">GI1+1</f>
        <v>44080</v>
      </c>
      <c r="GK1" s="19">
        <f t="shared" ref="GK1" si="112">GJ1+1</f>
        <v>44081</v>
      </c>
      <c r="GL1" s="19">
        <f t="shared" ref="GL1" si="113">GK1+1</f>
        <v>44082</v>
      </c>
      <c r="GM1" s="19">
        <f t="shared" ref="GM1" si="114">GL1+1</f>
        <v>44083</v>
      </c>
      <c r="GN1" s="19">
        <f t="shared" ref="GN1" si="115">GM1+1</f>
        <v>44084</v>
      </c>
      <c r="GO1" s="19">
        <f t="shared" ref="GO1" si="116">GN1+1</f>
        <v>44085</v>
      </c>
      <c r="GP1" s="19">
        <f t="shared" ref="GP1" si="117">GO1+1</f>
        <v>44086</v>
      </c>
      <c r="GQ1" s="19">
        <f t="shared" ref="GQ1" si="118">GP1+1</f>
        <v>44087</v>
      </c>
      <c r="GR1" s="19">
        <f t="shared" ref="GR1" si="119">GQ1+1</f>
        <v>44088</v>
      </c>
      <c r="GS1" s="19">
        <f t="shared" ref="GS1" si="120">GR1+1</f>
        <v>44089</v>
      </c>
      <c r="GT1" s="19">
        <f t="shared" ref="GT1" si="121">GS1+1</f>
        <v>44090</v>
      </c>
      <c r="GU1" s="19">
        <f t="shared" ref="GU1" si="122">GT1+1</f>
        <v>44091</v>
      </c>
      <c r="GV1" s="19">
        <f t="shared" ref="GV1" si="123">GU1+1</f>
        <v>44092</v>
      </c>
      <c r="GW1" s="19">
        <f t="shared" ref="GW1" si="124">GV1+1</f>
        <v>44093</v>
      </c>
      <c r="GX1" s="19">
        <f t="shared" ref="GX1" si="125">GW1+1</f>
        <v>44094</v>
      </c>
      <c r="GY1" s="19">
        <f t="shared" ref="GY1" si="126">GX1+1</f>
        <v>44095</v>
      </c>
      <c r="GZ1" s="19">
        <f t="shared" ref="GZ1" si="127">GY1+1</f>
        <v>44096</v>
      </c>
      <c r="HA1" s="19">
        <f t="shared" ref="HA1" si="128">GZ1+1</f>
        <v>44097</v>
      </c>
      <c r="HB1" s="19">
        <f t="shared" ref="HB1" si="129">HA1+1</f>
        <v>44098</v>
      </c>
      <c r="HC1" s="19">
        <f t="shared" ref="HC1" si="130">HB1+1</f>
        <v>44099</v>
      </c>
      <c r="HD1" s="19">
        <f t="shared" ref="HD1" si="131">HC1+1</f>
        <v>44100</v>
      </c>
      <c r="HE1" s="19">
        <f t="shared" ref="HE1" si="132">HD1+1</f>
        <v>44101</v>
      </c>
      <c r="HF1" s="19">
        <f t="shared" ref="HF1" si="133">HE1+1</f>
        <v>44102</v>
      </c>
      <c r="HG1" s="19">
        <f t="shared" ref="HG1" si="134">HF1+1</f>
        <v>44103</v>
      </c>
      <c r="HH1" s="19">
        <f t="shared" ref="HH1" si="135">HG1+1</f>
        <v>44104</v>
      </c>
      <c r="HI1" s="19">
        <f t="shared" ref="HI1" si="136">HH1+1</f>
        <v>44105</v>
      </c>
      <c r="HJ1" s="19">
        <f t="shared" ref="HJ1" si="137">HI1+1</f>
        <v>44106</v>
      </c>
      <c r="HK1" s="19">
        <f t="shared" ref="HK1" si="138">HJ1+1</f>
        <v>44107</v>
      </c>
      <c r="HL1" s="19">
        <f t="shared" ref="HL1" si="139">HK1+1</f>
        <v>44108</v>
      </c>
      <c r="HM1" s="19">
        <f t="shared" ref="HM1" si="140">HL1+1</f>
        <v>44109</v>
      </c>
      <c r="HN1" s="19">
        <f t="shared" ref="HN1" si="141">HM1+1</f>
        <v>44110</v>
      </c>
      <c r="HO1" s="19">
        <f t="shared" ref="HO1" si="142">HN1+1</f>
        <v>44111</v>
      </c>
      <c r="HP1" s="19">
        <f t="shared" ref="HP1" si="143">HO1+1</f>
        <v>44112</v>
      </c>
      <c r="HQ1" s="19">
        <f t="shared" ref="HQ1" si="144">HP1+1</f>
        <v>44113</v>
      </c>
      <c r="HR1" s="19">
        <f t="shared" ref="HR1" si="145">HQ1+1</f>
        <v>44114</v>
      </c>
      <c r="HS1" s="19">
        <f t="shared" ref="HS1" si="146">HR1+1</f>
        <v>44115</v>
      </c>
      <c r="HT1" s="19">
        <f t="shared" ref="HT1" si="147">HS1+1</f>
        <v>44116</v>
      </c>
      <c r="HU1" s="19">
        <f t="shared" ref="HU1" si="148">HT1+1</f>
        <v>44117</v>
      </c>
      <c r="HV1" s="19">
        <f t="shared" ref="HV1" si="149">HU1+1</f>
        <v>44118</v>
      </c>
      <c r="HW1" s="19">
        <f t="shared" ref="HW1" si="150">HV1+1</f>
        <v>44119</v>
      </c>
      <c r="HX1" s="19">
        <f t="shared" ref="HX1" si="151">HW1+1</f>
        <v>44120</v>
      </c>
      <c r="HY1" s="19">
        <f t="shared" ref="HY1" si="152">HX1+1</f>
        <v>44121</v>
      </c>
      <c r="HZ1" s="19">
        <f t="shared" ref="HZ1" si="153">HY1+1</f>
        <v>44122</v>
      </c>
      <c r="IA1" s="19">
        <f t="shared" ref="IA1" si="154">HZ1+1</f>
        <v>44123</v>
      </c>
      <c r="IB1" s="19">
        <f t="shared" ref="IB1" si="155">IA1+1</f>
        <v>44124</v>
      </c>
      <c r="IC1" s="19">
        <f t="shared" ref="IC1" si="156">IB1+1</f>
        <v>44125</v>
      </c>
      <c r="ID1" s="19">
        <f t="shared" ref="ID1" si="157">IC1+1</f>
        <v>44126</v>
      </c>
      <c r="IE1" s="19">
        <f t="shared" ref="IE1" si="158">ID1+1</f>
        <v>44127</v>
      </c>
      <c r="IF1" s="19">
        <f t="shared" ref="IF1" si="159">IE1+1</f>
        <v>44128</v>
      </c>
      <c r="IG1" s="19">
        <f t="shared" ref="IG1" si="160">IF1+1</f>
        <v>44129</v>
      </c>
    </row>
    <row r="2" spans="2:241" ht="20" thickBot="1">
      <c r="B2" s="47" t="s">
        <v>77</v>
      </c>
      <c r="D2" s="101">
        <v>10</v>
      </c>
      <c r="E2" s="102"/>
      <c r="F2" s="102"/>
      <c r="G2" s="102"/>
      <c r="H2" s="102"/>
      <c r="I2" s="102"/>
      <c r="J2" s="103"/>
      <c r="K2" s="101">
        <v>11</v>
      </c>
      <c r="L2" s="102"/>
      <c r="M2" s="102"/>
      <c r="N2" s="102"/>
      <c r="O2" s="102"/>
      <c r="P2" s="102"/>
      <c r="Q2" s="103"/>
      <c r="R2" s="101">
        <v>12</v>
      </c>
      <c r="S2" s="102"/>
      <c r="T2" s="102"/>
      <c r="U2" s="102"/>
      <c r="V2" s="102"/>
      <c r="W2" s="102"/>
      <c r="X2" s="103"/>
      <c r="Y2" s="101">
        <v>13</v>
      </c>
      <c r="Z2" s="102"/>
      <c r="AA2" s="102"/>
      <c r="AB2" s="102"/>
      <c r="AC2" s="102"/>
      <c r="AD2" s="102"/>
      <c r="AE2" s="103"/>
      <c r="AF2" s="101">
        <v>14</v>
      </c>
      <c r="AG2" s="102"/>
      <c r="AH2" s="102"/>
      <c r="AI2" s="102"/>
      <c r="AJ2" s="102"/>
      <c r="AK2" s="102"/>
      <c r="AL2" s="103"/>
      <c r="AM2" s="101">
        <v>15</v>
      </c>
      <c r="AN2" s="102"/>
      <c r="AO2" s="102"/>
      <c r="AP2" s="102"/>
      <c r="AQ2" s="102"/>
      <c r="AR2" s="102"/>
      <c r="AS2" s="103"/>
      <c r="AT2" s="101">
        <v>16</v>
      </c>
      <c r="AU2" s="102"/>
      <c r="AV2" s="102"/>
      <c r="AW2" s="102"/>
      <c r="AX2" s="102"/>
      <c r="AY2" s="102"/>
      <c r="AZ2" s="103"/>
      <c r="BA2" s="98">
        <v>17</v>
      </c>
      <c r="BB2" s="99"/>
      <c r="BC2" s="99"/>
      <c r="BD2" s="99"/>
      <c r="BE2" s="99"/>
      <c r="BF2" s="99"/>
      <c r="BG2" s="100"/>
      <c r="BH2" s="98">
        <v>18</v>
      </c>
      <c r="BI2" s="99"/>
      <c r="BJ2" s="99"/>
      <c r="BK2" s="99"/>
      <c r="BL2" s="99"/>
      <c r="BM2" s="99"/>
      <c r="BN2" s="100"/>
      <c r="BO2" s="98">
        <v>19</v>
      </c>
      <c r="BP2" s="99"/>
      <c r="BQ2" s="99"/>
      <c r="BR2" s="99"/>
      <c r="BS2" s="99"/>
      <c r="BT2" s="99"/>
      <c r="BU2" s="100"/>
      <c r="BV2" s="98">
        <v>20</v>
      </c>
      <c r="BW2" s="99"/>
      <c r="BX2" s="99"/>
      <c r="BY2" s="99"/>
      <c r="BZ2" s="99"/>
      <c r="CA2" s="99"/>
      <c r="CB2" s="100"/>
      <c r="CC2" s="98">
        <v>21</v>
      </c>
      <c r="CD2" s="99"/>
      <c r="CE2" s="99"/>
      <c r="CF2" s="99"/>
      <c r="CG2" s="99"/>
      <c r="CH2" s="99"/>
      <c r="CI2" s="100"/>
      <c r="CJ2" s="98">
        <v>22</v>
      </c>
      <c r="CK2" s="99"/>
      <c r="CL2" s="99"/>
      <c r="CM2" s="99"/>
      <c r="CN2" s="99"/>
      <c r="CO2" s="99"/>
      <c r="CP2" s="100"/>
      <c r="CQ2" s="98">
        <v>23</v>
      </c>
      <c r="CR2" s="99"/>
      <c r="CS2" s="99"/>
      <c r="CT2" s="99"/>
      <c r="CU2" s="99"/>
      <c r="CV2" s="99"/>
      <c r="CW2" s="100"/>
      <c r="CX2" s="98">
        <v>24</v>
      </c>
      <c r="CY2" s="99"/>
      <c r="CZ2" s="99"/>
      <c r="DA2" s="99"/>
      <c r="DB2" s="99"/>
      <c r="DC2" s="99"/>
      <c r="DD2" s="100"/>
      <c r="DE2" s="98">
        <v>25</v>
      </c>
      <c r="DF2" s="99"/>
      <c r="DG2" s="99"/>
      <c r="DH2" s="99"/>
      <c r="DI2" s="99"/>
      <c r="DJ2" s="99"/>
      <c r="DK2" s="100"/>
      <c r="DL2" s="98">
        <v>26</v>
      </c>
      <c r="DM2" s="99"/>
      <c r="DN2" s="99"/>
      <c r="DO2" s="99"/>
      <c r="DP2" s="99"/>
      <c r="DQ2" s="99"/>
      <c r="DR2" s="100"/>
      <c r="DS2" s="98">
        <v>27</v>
      </c>
      <c r="DT2" s="99"/>
      <c r="DU2" s="99"/>
      <c r="DV2" s="99"/>
      <c r="DW2" s="99"/>
      <c r="DX2" s="99"/>
      <c r="DY2" s="100"/>
      <c r="DZ2" s="98">
        <v>28</v>
      </c>
      <c r="EA2" s="99"/>
      <c r="EB2" s="99"/>
      <c r="EC2" s="99"/>
      <c r="ED2" s="99"/>
      <c r="EE2" s="99"/>
      <c r="EF2" s="100"/>
      <c r="EG2" s="98">
        <v>29</v>
      </c>
      <c r="EH2" s="99"/>
      <c r="EI2" s="99"/>
      <c r="EJ2" s="99"/>
      <c r="EK2" s="99"/>
      <c r="EL2" s="99"/>
      <c r="EM2" s="100"/>
      <c r="EN2" s="98">
        <v>30</v>
      </c>
      <c r="EO2" s="99"/>
      <c r="EP2" s="99"/>
      <c r="EQ2" s="99"/>
      <c r="ER2" s="99"/>
      <c r="ES2" s="99"/>
      <c r="ET2" s="100"/>
      <c r="EU2" s="98">
        <v>31</v>
      </c>
      <c r="EV2" s="99"/>
      <c r="EW2" s="99"/>
      <c r="EX2" s="99"/>
      <c r="EY2" s="99"/>
      <c r="EZ2" s="99"/>
      <c r="FA2" s="100"/>
      <c r="FB2" s="98">
        <v>32</v>
      </c>
      <c r="FC2" s="99"/>
      <c r="FD2" s="99"/>
      <c r="FE2" s="99"/>
      <c r="FF2" s="99"/>
      <c r="FG2" s="99"/>
      <c r="FH2" s="100"/>
      <c r="FI2" s="98">
        <v>33</v>
      </c>
      <c r="FJ2" s="99"/>
      <c r="FK2" s="99"/>
      <c r="FL2" s="99"/>
      <c r="FM2" s="99"/>
      <c r="FN2" s="99"/>
      <c r="FO2" s="100"/>
      <c r="FP2" s="98">
        <v>34</v>
      </c>
      <c r="FQ2" s="99"/>
      <c r="FR2" s="99"/>
      <c r="FS2" s="99"/>
      <c r="FT2" s="99"/>
      <c r="FU2" s="99"/>
      <c r="FV2" s="100"/>
      <c r="FW2" s="98">
        <v>35</v>
      </c>
      <c r="FX2" s="99"/>
      <c r="FY2" s="99"/>
      <c r="FZ2" s="99"/>
      <c r="GA2" s="99"/>
      <c r="GB2" s="99"/>
      <c r="GC2" s="100"/>
      <c r="GD2" s="98">
        <v>36</v>
      </c>
      <c r="GE2" s="99"/>
      <c r="GF2" s="99"/>
      <c r="GG2" s="99"/>
      <c r="GH2" s="99"/>
      <c r="GI2" s="99"/>
      <c r="GJ2" s="100"/>
      <c r="GK2" s="98">
        <v>37</v>
      </c>
      <c r="GL2" s="99"/>
      <c r="GM2" s="99"/>
      <c r="GN2" s="99"/>
      <c r="GO2" s="99"/>
      <c r="GP2" s="99"/>
      <c r="GQ2" s="100"/>
      <c r="GR2" s="98">
        <v>38</v>
      </c>
      <c r="GS2" s="99"/>
      <c r="GT2" s="99"/>
      <c r="GU2" s="99"/>
      <c r="GV2" s="99"/>
      <c r="GW2" s="99"/>
      <c r="GX2" s="100"/>
      <c r="GY2" s="98">
        <v>39</v>
      </c>
      <c r="GZ2" s="99"/>
      <c r="HA2" s="99"/>
      <c r="HB2" s="99"/>
      <c r="HC2" s="99"/>
      <c r="HD2" s="99"/>
      <c r="HE2" s="100"/>
      <c r="HF2" s="98">
        <v>40</v>
      </c>
      <c r="HG2" s="99"/>
      <c r="HH2" s="99"/>
      <c r="HI2" s="99"/>
      <c r="HJ2" s="99"/>
      <c r="HK2" s="99"/>
      <c r="HL2" s="100"/>
      <c r="HM2" s="98">
        <v>41</v>
      </c>
      <c r="HN2" s="99"/>
      <c r="HO2" s="99"/>
      <c r="HP2" s="99"/>
      <c r="HQ2" s="99"/>
      <c r="HR2" s="99"/>
      <c r="HS2" s="100"/>
      <c r="HT2" s="98">
        <v>42</v>
      </c>
      <c r="HU2" s="99"/>
      <c r="HV2" s="99"/>
      <c r="HW2" s="99"/>
      <c r="HX2" s="99"/>
      <c r="HY2" s="99"/>
      <c r="HZ2" s="100"/>
      <c r="IA2" s="98">
        <v>43</v>
      </c>
      <c r="IB2" s="99"/>
      <c r="IC2" s="99"/>
      <c r="ID2" s="99"/>
      <c r="IE2" s="99"/>
      <c r="IF2" s="99"/>
      <c r="IG2" s="100"/>
    </row>
    <row r="3" spans="2:241">
      <c r="B3" s="34" t="s">
        <v>78</v>
      </c>
      <c r="D3" s="20">
        <v>0</v>
      </c>
      <c r="E3" s="18">
        <v>1</v>
      </c>
      <c r="F3" s="18">
        <f t="shared" ref="F3:BQ3" si="161">E3+1</f>
        <v>2</v>
      </c>
      <c r="G3" s="18">
        <f t="shared" si="161"/>
        <v>3</v>
      </c>
      <c r="H3" s="18">
        <f t="shared" si="161"/>
        <v>4</v>
      </c>
      <c r="I3" s="18">
        <f t="shared" si="161"/>
        <v>5</v>
      </c>
      <c r="J3" s="18">
        <f t="shared" si="161"/>
        <v>6</v>
      </c>
      <c r="K3" s="18">
        <f t="shared" si="161"/>
        <v>7</v>
      </c>
      <c r="L3" s="18">
        <f t="shared" si="161"/>
        <v>8</v>
      </c>
      <c r="M3" s="18">
        <f t="shared" si="161"/>
        <v>9</v>
      </c>
      <c r="N3" s="18">
        <f t="shared" si="161"/>
        <v>10</v>
      </c>
      <c r="O3" s="18">
        <f t="shared" si="161"/>
        <v>11</v>
      </c>
      <c r="P3" s="18">
        <f t="shared" si="161"/>
        <v>12</v>
      </c>
      <c r="Q3" s="18">
        <f t="shared" si="161"/>
        <v>13</v>
      </c>
      <c r="R3" s="18">
        <f t="shared" si="161"/>
        <v>14</v>
      </c>
      <c r="S3" s="18">
        <f t="shared" si="161"/>
        <v>15</v>
      </c>
      <c r="T3" s="18">
        <f t="shared" si="161"/>
        <v>16</v>
      </c>
      <c r="U3" s="18">
        <f t="shared" si="161"/>
        <v>17</v>
      </c>
      <c r="V3" s="18">
        <f t="shared" si="161"/>
        <v>18</v>
      </c>
      <c r="W3" s="18">
        <f t="shared" si="161"/>
        <v>19</v>
      </c>
      <c r="X3" s="16">
        <f t="shared" si="161"/>
        <v>20</v>
      </c>
      <c r="Y3" s="16">
        <f t="shared" si="161"/>
        <v>21</v>
      </c>
      <c r="Z3" s="16">
        <f t="shared" si="161"/>
        <v>22</v>
      </c>
      <c r="AA3" s="16">
        <f t="shared" si="161"/>
        <v>23</v>
      </c>
      <c r="AB3" s="16">
        <f t="shared" si="161"/>
        <v>24</v>
      </c>
      <c r="AC3" s="16">
        <f t="shared" si="161"/>
        <v>25</v>
      </c>
      <c r="AD3" s="16">
        <f t="shared" si="161"/>
        <v>26</v>
      </c>
      <c r="AE3" s="16">
        <f t="shared" si="161"/>
        <v>27</v>
      </c>
      <c r="AF3" s="16">
        <f t="shared" si="161"/>
        <v>28</v>
      </c>
      <c r="AG3" s="16">
        <f t="shared" si="161"/>
        <v>29</v>
      </c>
      <c r="AH3" s="16">
        <f t="shared" si="161"/>
        <v>30</v>
      </c>
      <c r="AI3" s="16">
        <f t="shared" si="161"/>
        <v>31</v>
      </c>
      <c r="AJ3" s="16">
        <f t="shared" si="161"/>
        <v>32</v>
      </c>
      <c r="AK3" s="16">
        <f t="shared" si="161"/>
        <v>33</v>
      </c>
      <c r="AL3" s="16">
        <f t="shared" si="161"/>
        <v>34</v>
      </c>
      <c r="AM3" s="16">
        <f t="shared" si="161"/>
        <v>35</v>
      </c>
      <c r="AN3" s="16">
        <f t="shared" si="161"/>
        <v>36</v>
      </c>
      <c r="AO3" s="16">
        <f t="shared" si="161"/>
        <v>37</v>
      </c>
      <c r="AP3" s="16">
        <f t="shared" si="161"/>
        <v>38</v>
      </c>
      <c r="AQ3" s="16">
        <f t="shared" si="161"/>
        <v>39</v>
      </c>
      <c r="AR3" s="16">
        <f t="shared" si="161"/>
        <v>40</v>
      </c>
      <c r="AS3" s="16">
        <f t="shared" si="161"/>
        <v>41</v>
      </c>
      <c r="AT3" s="16">
        <f t="shared" si="161"/>
        <v>42</v>
      </c>
      <c r="AU3" s="16">
        <f t="shared" si="161"/>
        <v>43</v>
      </c>
      <c r="AV3" s="16">
        <f t="shared" si="161"/>
        <v>44</v>
      </c>
      <c r="AW3" s="16">
        <f t="shared" si="161"/>
        <v>45</v>
      </c>
      <c r="AX3" s="16">
        <f t="shared" si="161"/>
        <v>46</v>
      </c>
      <c r="AY3" s="16">
        <f t="shared" si="161"/>
        <v>47</v>
      </c>
      <c r="AZ3" s="16">
        <f t="shared" si="161"/>
        <v>48</v>
      </c>
      <c r="BA3" s="16">
        <f t="shared" si="161"/>
        <v>49</v>
      </c>
      <c r="BB3" s="16">
        <f t="shared" si="161"/>
        <v>50</v>
      </c>
      <c r="BC3" s="16">
        <f t="shared" si="161"/>
        <v>51</v>
      </c>
      <c r="BD3" s="16">
        <f t="shared" si="161"/>
        <v>52</v>
      </c>
      <c r="BE3" s="16">
        <f t="shared" si="161"/>
        <v>53</v>
      </c>
      <c r="BF3" s="16">
        <f t="shared" si="161"/>
        <v>54</v>
      </c>
      <c r="BG3" s="16">
        <f t="shared" si="161"/>
        <v>55</v>
      </c>
      <c r="BH3" s="16">
        <f t="shared" si="161"/>
        <v>56</v>
      </c>
      <c r="BI3" s="16">
        <f t="shared" si="161"/>
        <v>57</v>
      </c>
      <c r="BJ3" s="16">
        <f t="shared" si="161"/>
        <v>58</v>
      </c>
      <c r="BK3" s="16">
        <f t="shared" si="161"/>
        <v>59</v>
      </c>
      <c r="BL3" s="16">
        <f t="shared" si="161"/>
        <v>60</v>
      </c>
      <c r="BM3" s="16">
        <f t="shared" si="161"/>
        <v>61</v>
      </c>
      <c r="BN3" s="16">
        <f t="shared" si="161"/>
        <v>62</v>
      </c>
      <c r="BO3" s="16">
        <f t="shared" si="161"/>
        <v>63</v>
      </c>
      <c r="BP3" s="16">
        <f t="shared" si="161"/>
        <v>64</v>
      </c>
      <c r="BQ3" s="16">
        <f t="shared" si="161"/>
        <v>65</v>
      </c>
      <c r="BR3" s="16">
        <f t="shared" ref="BR3:CB3" si="162">BQ3+1</f>
        <v>66</v>
      </c>
      <c r="BS3" s="16">
        <f t="shared" si="162"/>
        <v>67</v>
      </c>
      <c r="BT3" s="16">
        <f t="shared" si="162"/>
        <v>68</v>
      </c>
      <c r="BU3" s="16">
        <f t="shared" si="162"/>
        <v>69</v>
      </c>
      <c r="BV3" s="16">
        <f t="shared" si="162"/>
        <v>70</v>
      </c>
      <c r="BW3" s="16">
        <f t="shared" si="162"/>
        <v>71</v>
      </c>
      <c r="BX3" s="16">
        <f t="shared" si="162"/>
        <v>72</v>
      </c>
      <c r="BY3" s="16">
        <f t="shared" si="162"/>
        <v>73</v>
      </c>
      <c r="BZ3" s="16">
        <f t="shared" si="162"/>
        <v>74</v>
      </c>
      <c r="CA3" s="16">
        <f t="shared" si="162"/>
        <v>75</v>
      </c>
      <c r="CB3" s="16">
        <f t="shared" si="162"/>
        <v>76</v>
      </c>
      <c r="CC3" s="16">
        <f t="shared" ref="CC3" si="163">CB3+1</f>
        <v>77</v>
      </c>
      <c r="CD3" s="16">
        <f t="shared" ref="CD3" si="164">CC3+1</f>
        <v>78</v>
      </c>
      <c r="CE3" s="16">
        <f t="shared" ref="CE3" si="165">CD3+1</f>
        <v>79</v>
      </c>
      <c r="CF3" s="16">
        <f t="shared" ref="CF3" si="166">CE3+1</f>
        <v>80</v>
      </c>
      <c r="CG3" s="16">
        <f t="shared" ref="CG3" si="167">CF3+1</f>
        <v>81</v>
      </c>
      <c r="CH3" s="16">
        <f t="shared" ref="CH3" si="168">CG3+1</f>
        <v>82</v>
      </c>
      <c r="CI3" s="16">
        <f t="shared" ref="CI3" si="169">CH3+1</f>
        <v>83</v>
      </c>
      <c r="CJ3" s="16">
        <f t="shared" ref="CJ3" si="170">CI3+1</f>
        <v>84</v>
      </c>
      <c r="CK3" s="16">
        <f t="shared" ref="CK3" si="171">CJ3+1</f>
        <v>85</v>
      </c>
      <c r="CL3" s="16">
        <f t="shared" ref="CL3" si="172">CK3+1</f>
        <v>86</v>
      </c>
      <c r="CM3" s="16">
        <f t="shared" ref="CM3" si="173">CL3+1</f>
        <v>87</v>
      </c>
      <c r="CN3" s="16">
        <f t="shared" ref="CN3" si="174">CM3+1</f>
        <v>88</v>
      </c>
      <c r="CO3" s="16">
        <f t="shared" ref="CO3" si="175">CN3+1</f>
        <v>89</v>
      </c>
      <c r="CP3" s="16">
        <f t="shared" ref="CP3" si="176">CO3+1</f>
        <v>90</v>
      </c>
      <c r="CQ3" s="16">
        <f t="shared" ref="CQ3" si="177">CP3+1</f>
        <v>91</v>
      </c>
      <c r="CR3" s="16">
        <f t="shared" ref="CR3" si="178">CQ3+1</f>
        <v>92</v>
      </c>
      <c r="CS3" s="16">
        <f t="shared" ref="CS3" si="179">CR3+1</f>
        <v>93</v>
      </c>
      <c r="CT3" s="16">
        <f t="shared" ref="CT3" si="180">CS3+1</f>
        <v>94</v>
      </c>
      <c r="CU3" s="16">
        <f t="shared" ref="CU3" si="181">CT3+1</f>
        <v>95</v>
      </c>
      <c r="CV3" s="16">
        <f t="shared" ref="CV3" si="182">CU3+1</f>
        <v>96</v>
      </c>
      <c r="CW3" s="16">
        <f t="shared" ref="CW3" si="183">CV3+1</f>
        <v>97</v>
      </c>
      <c r="CX3" s="16">
        <f t="shared" ref="CX3" si="184">CW3+1</f>
        <v>98</v>
      </c>
      <c r="CY3" s="16">
        <f t="shared" ref="CY3" si="185">CX3+1</f>
        <v>99</v>
      </c>
      <c r="CZ3" s="16">
        <f t="shared" ref="CZ3" si="186">CY3+1</f>
        <v>100</v>
      </c>
      <c r="DA3" s="16">
        <f t="shared" ref="DA3" si="187">CZ3+1</f>
        <v>101</v>
      </c>
      <c r="DB3" s="16">
        <f t="shared" ref="DB3" si="188">DA3+1</f>
        <v>102</v>
      </c>
      <c r="DC3" s="16">
        <f t="shared" ref="DC3" si="189">DB3+1</f>
        <v>103</v>
      </c>
      <c r="DD3" s="16">
        <f t="shared" ref="DD3" si="190">DC3+1</f>
        <v>104</v>
      </c>
      <c r="DE3" s="16">
        <f t="shared" ref="DE3" si="191">DD3+1</f>
        <v>105</v>
      </c>
      <c r="DF3" s="16">
        <f t="shared" ref="DF3" si="192">DE3+1</f>
        <v>106</v>
      </c>
      <c r="DG3" s="16">
        <f t="shared" ref="DG3" si="193">DF3+1</f>
        <v>107</v>
      </c>
      <c r="DH3" s="16">
        <f t="shared" ref="DH3" si="194">DG3+1</f>
        <v>108</v>
      </c>
      <c r="DI3" s="16">
        <f t="shared" ref="DI3" si="195">DH3+1</f>
        <v>109</v>
      </c>
      <c r="DJ3" s="16">
        <f t="shared" ref="DJ3" si="196">DI3+1</f>
        <v>110</v>
      </c>
      <c r="DK3" s="16">
        <f t="shared" ref="DK3" si="197">DJ3+1</f>
        <v>111</v>
      </c>
      <c r="DL3" s="16">
        <f t="shared" ref="DL3" si="198">DK3+1</f>
        <v>112</v>
      </c>
      <c r="DM3" s="16">
        <f t="shared" ref="DM3" si="199">DL3+1</f>
        <v>113</v>
      </c>
      <c r="DN3" s="16">
        <f t="shared" ref="DN3" si="200">DM3+1</f>
        <v>114</v>
      </c>
      <c r="DO3" s="16">
        <f t="shared" ref="DO3" si="201">DN3+1</f>
        <v>115</v>
      </c>
      <c r="DP3" s="16">
        <f t="shared" ref="DP3" si="202">DO3+1</f>
        <v>116</v>
      </c>
      <c r="DQ3" s="16">
        <f t="shared" ref="DQ3" si="203">DP3+1</f>
        <v>117</v>
      </c>
      <c r="DR3" s="16">
        <f t="shared" ref="DR3" si="204">DQ3+1</f>
        <v>118</v>
      </c>
      <c r="DS3" s="16">
        <f t="shared" ref="DS3" si="205">DR3+1</f>
        <v>119</v>
      </c>
      <c r="DT3" s="16">
        <f t="shared" ref="DT3" si="206">DS3+1</f>
        <v>120</v>
      </c>
      <c r="DU3" s="16">
        <f t="shared" ref="DU3" si="207">DT3+1</f>
        <v>121</v>
      </c>
      <c r="DV3" s="16">
        <f t="shared" ref="DV3" si="208">DU3+1</f>
        <v>122</v>
      </c>
      <c r="DW3" s="16">
        <f t="shared" ref="DW3" si="209">DV3+1</f>
        <v>123</v>
      </c>
      <c r="DX3" s="16">
        <f t="shared" ref="DX3" si="210">DW3+1</f>
        <v>124</v>
      </c>
      <c r="DY3" s="16">
        <f t="shared" ref="DY3" si="211">DX3+1</f>
        <v>125</v>
      </c>
      <c r="DZ3" s="16">
        <f t="shared" ref="DZ3" si="212">DY3+1</f>
        <v>126</v>
      </c>
      <c r="EA3" s="16">
        <f t="shared" ref="EA3" si="213">DZ3+1</f>
        <v>127</v>
      </c>
      <c r="EB3" s="16">
        <f t="shared" ref="EB3" si="214">EA3+1</f>
        <v>128</v>
      </c>
      <c r="EC3" s="16">
        <f t="shared" ref="EC3" si="215">EB3+1</f>
        <v>129</v>
      </c>
      <c r="ED3" s="16">
        <f t="shared" ref="ED3" si="216">EC3+1</f>
        <v>130</v>
      </c>
      <c r="EE3" s="16">
        <f t="shared" ref="EE3" si="217">ED3+1</f>
        <v>131</v>
      </c>
      <c r="EF3" s="16">
        <f t="shared" ref="EF3" si="218">EE3+1</f>
        <v>132</v>
      </c>
      <c r="EG3" s="16">
        <f t="shared" ref="EG3" si="219">EF3+1</f>
        <v>133</v>
      </c>
      <c r="EH3" s="16">
        <f t="shared" ref="EH3" si="220">EG3+1</f>
        <v>134</v>
      </c>
      <c r="EI3" s="16">
        <f t="shared" ref="EI3" si="221">EH3+1</f>
        <v>135</v>
      </c>
      <c r="EJ3" s="16">
        <f t="shared" ref="EJ3" si="222">EI3+1</f>
        <v>136</v>
      </c>
      <c r="EK3" s="16">
        <f t="shared" ref="EK3" si="223">EJ3+1</f>
        <v>137</v>
      </c>
      <c r="EL3" s="16">
        <f t="shared" ref="EL3" si="224">EK3+1</f>
        <v>138</v>
      </c>
      <c r="EM3" s="16">
        <f t="shared" ref="EM3" si="225">EL3+1</f>
        <v>139</v>
      </c>
      <c r="EN3" s="16">
        <f t="shared" ref="EN3" si="226">EM3+1</f>
        <v>140</v>
      </c>
      <c r="EO3" s="16">
        <f t="shared" ref="EO3" si="227">EN3+1</f>
        <v>141</v>
      </c>
      <c r="EP3" s="16">
        <f t="shared" ref="EP3" si="228">EO3+1</f>
        <v>142</v>
      </c>
      <c r="EQ3" s="16">
        <f t="shared" ref="EQ3" si="229">EP3+1</f>
        <v>143</v>
      </c>
      <c r="ER3" s="16">
        <f t="shared" ref="ER3" si="230">EQ3+1</f>
        <v>144</v>
      </c>
      <c r="ES3" s="16">
        <f t="shared" ref="ES3" si="231">ER3+1</f>
        <v>145</v>
      </c>
      <c r="ET3" s="16">
        <f t="shared" ref="ET3" si="232">ES3+1</f>
        <v>146</v>
      </c>
      <c r="EU3" s="16">
        <f t="shared" ref="EU3" si="233">ET3+1</f>
        <v>147</v>
      </c>
      <c r="EV3" s="16">
        <f t="shared" ref="EV3" si="234">EU3+1</f>
        <v>148</v>
      </c>
      <c r="EW3" s="16">
        <f t="shared" ref="EW3" si="235">EV3+1</f>
        <v>149</v>
      </c>
      <c r="EX3" s="16">
        <f t="shared" ref="EX3" si="236">EW3+1</f>
        <v>150</v>
      </c>
      <c r="EY3" s="16">
        <f t="shared" ref="EY3" si="237">EX3+1</f>
        <v>151</v>
      </c>
      <c r="EZ3" s="16">
        <f t="shared" ref="EZ3" si="238">EY3+1</f>
        <v>152</v>
      </c>
      <c r="FA3" s="16">
        <f t="shared" ref="FA3" si="239">EZ3+1</f>
        <v>153</v>
      </c>
      <c r="FB3" s="16">
        <f t="shared" ref="FB3" si="240">FA3+1</f>
        <v>154</v>
      </c>
      <c r="FC3" s="16">
        <f t="shared" ref="FC3" si="241">FB3+1</f>
        <v>155</v>
      </c>
      <c r="FD3" s="16">
        <f t="shared" ref="FD3" si="242">FC3+1</f>
        <v>156</v>
      </c>
      <c r="FE3" s="16">
        <f t="shared" ref="FE3" si="243">FD3+1</f>
        <v>157</v>
      </c>
      <c r="FF3" s="16">
        <f t="shared" ref="FF3" si="244">FE3+1</f>
        <v>158</v>
      </c>
      <c r="FG3" s="16">
        <f t="shared" ref="FG3" si="245">FF3+1</f>
        <v>159</v>
      </c>
      <c r="FH3" s="16">
        <f t="shared" ref="FH3" si="246">FG3+1</f>
        <v>160</v>
      </c>
      <c r="FI3" s="16">
        <f t="shared" ref="FI3" si="247">FH3+1</f>
        <v>161</v>
      </c>
      <c r="FJ3" s="16">
        <f t="shared" ref="FJ3" si="248">FI3+1</f>
        <v>162</v>
      </c>
      <c r="FK3" s="16">
        <f t="shared" ref="FK3" si="249">FJ3+1</f>
        <v>163</v>
      </c>
      <c r="FL3" s="16">
        <f t="shared" ref="FL3" si="250">FK3+1</f>
        <v>164</v>
      </c>
      <c r="FM3" s="16">
        <f t="shared" ref="FM3" si="251">FL3+1</f>
        <v>165</v>
      </c>
      <c r="FN3" s="16">
        <f t="shared" ref="FN3" si="252">FM3+1</f>
        <v>166</v>
      </c>
      <c r="FO3" s="16">
        <f t="shared" ref="FO3" si="253">FN3+1</f>
        <v>167</v>
      </c>
      <c r="FP3" s="16">
        <f t="shared" ref="FP3" si="254">FO3+1</f>
        <v>168</v>
      </c>
      <c r="FQ3" s="16">
        <f t="shared" ref="FQ3" si="255">FP3+1</f>
        <v>169</v>
      </c>
      <c r="FR3" s="16">
        <f t="shared" ref="FR3" si="256">FQ3+1</f>
        <v>170</v>
      </c>
      <c r="FS3" s="16">
        <f t="shared" ref="FS3" si="257">FR3+1</f>
        <v>171</v>
      </c>
      <c r="FT3" s="16">
        <f t="shared" ref="FT3" si="258">FS3+1</f>
        <v>172</v>
      </c>
      <c r="FU3" s="16">
        <f t="shared" ref="FU3" si="259">FT3+1</f>
        <v>173</v>
      </c>
      <c r="FV3" s="16">
        <f t="shared" ref="FV3" si="260">FU3+1</f>
        <v>174</v>
      </c>
      <c r="FW3" s="16">
        <f t="shared" ref="FW3" si="261">FV3+1</f>
        <v>175</v>
      </c>
      <c r="FX3" s="16">
        <f t="shared" ref="FX3" si="262">FW3+1</f>
        <v>176</v>
      </c>
      <c r="FY3" s="16">
        <f t="shared" ref="FY3" si="263">FX3+1</f>
        <v>177</v>
      </c>
      <c r="FZ3" s="16">
        <f t="shared" ref="FZ3" si="264">FY3+1</f>
        <v>178</v>
      </c>
      <c r="GA3" s="16">
        <f t="shared" ref="GA3" si="265">FZ3+1</f>
        <v>179</v>
      </c>
      <c r="GB3" s="16">
        <f t="shared" ref="GB3" si="266">GA3+1</f>
        <v>180</v>
      </c>
      <c r="GC3" s="16">
        <f t="shared" ref="GC3" si="267">GB3+1</f>
        <v>181</v>
      </c>
      <c r="GD3" s="16">
        <f t="shared" ref="GD3" si="268">GC3+1</f>
        <v>182</v>
      </c>
      <c r="GE3" s="16">
        <f t="shared" ref="GE3" si="269">GD3+1</f>
        <v>183</v>
      </c>
      <c r="GF3" s="16">
        <f t="shared" ref="GF3" si="270">GE3+1</f>
        <v>184</v>
      </c>
      <c r="GG3" s="16">
        <f t="shared" ref="GG3" si="271">GF3+1</f>
        <v>185</v>
      </c>
      <c r="GH3" s="16">
        <f t="shared" ref="GH3" si="272">GG3+1</f>
        <v>186</v>
      </c>
      <c r="GI3" s="16">
        <f t="shared" ref="GI3" si="273">GH3+1</f>
        <v>187</v>
      </c>
      <c r="GJ3" s="16">
        <f t="shared" ref="GJ3" si="274">GI3+1</f>
        <v>188</v>
      </c>
      <c r="GK3" s="16">
        <f t="shared" ref="GK3" si="275">GJ3+1</f>
        <v>189</v>
      </c>
      <c r="GL3" s="16">
        <f t="shared" ref="GL3" si="276">GK3+1</f>
        <v>190</v>
      </c>
      <c r="GM3" s="16">
        <f t="shared" ref="GM3" si="277">GL3+1</f>
        <v>191</v>
      </c>
      <c r="GN3" s="16">
        <f t="shared" ref="GN3" si="278">GM3+1</f>
        <v>192</v>
      </c>
      <c r="GO3" s="16">
        <f t="shared" ref="GO3" si="279">GN3+1</f>
        <v>193</v>
      </c>
      <c r="GP3" s="16">
        <f t="shared" ref="GP3" si="280">GO3+1</f>
        <v>194</v>
      </c>
      <c r="GQ3" s="16">
        <f t="shared" ref="GQ3" si="281">GP3+1</f>
        <v>195</v>
      </c>
      <c r="GR3" s="16">
        <f t="shared" ref="GR3" si="282">GQ3+1</f>
        <v>196</v>
      </c>
      <c r="GS3" s="16">
        <f t="shared" ref="GS3" si="283">GR3+1</f>
        <v>197</v>
      </c>
      <c r="GT3" s="16">
        <f t="shared" ref="GT3" si="284">GS3+1</f>
        <v>198</v>
      </c>
      <c r="GU3" s="16">
        <f t="shared" ref="GU3" si="285">GT3+1</f>
        <v>199</v>
      </c>
      <c r="GV3" s="16">
        <f t="shared" ref="GV3" si="286">GU3+1</f>
        <v>200</v>
      </c>
      <c r="GW3" s="16">
        <f t="shared" ref="GW3" si="287">GV3+1</f>
        <v>201</v>
      </c>
      <c r="GX3" s="16">
        <f t="shared" ref="GX3" si="288">GW3+1</f>
        <v>202</v>
      </c>
      <c r="GY3" s="16">
        <f t="shared" ref="GY3" si="289">GX3+1</f>
        <v>203</v>
      </c>
      <c r="GZ3" s="16">
        <f t="shared" ref="GZ3" si="290">GY3+1</f>
        <v>204</v>
      </c>
      <c r="HA3" s="16">
        <f t="shared" ref="HA3" si="291">GZ3+1</f>
        <v>205</v>
      </c>
      <c r="HB3" s="16">
        <f t="shared" ref="HB3" si="292">HA3+1</f>
        <v>206</v>
      </c>
      <c r="HC3" s="16">
        <f t="shared" ref="HC3" si="293">HB3+1</f>
        <v>207</v>
      </c>
      <c r="HD3" s="16">
        <f t="shared" ref="HD3" si="294">HC3+1</f>
        <v>208</v>
      </c>
      <c r="HE3" s="16">
        <f t="shared" ref="HE3" si="295">HD3+1</f>
        <v>209</v>
      </c>
      <c r="HF3" s="16">
        <f t="shared" ref="HF3" si="296">HE3+1</f>
        <v>210</v>
      </c>
      <c r="HG3" s="16">
        <f t="shared" ref="HG3" si="297">HF3+1</f>
        <v>211</v>
      </c>
      <c r="HH3" s="16">
        <f t="shared" ref="HH3" si="298">HG3+1</f>
        <v>212</v>
      </c>
      <c r="HI3" s="16">
        <f t="shared" ref="HI3" si="299">HH3+1</f>
        <v>213</v>
      </c>
      <c r="HJ3" s="16">
        <f t="shared" ref="HJ3" si="300">HI3+1</f>
        <v>214</v>
      </c>
      <c r="HK3" s="16">
        <f t="shared" ref="HK3" si="301">HJ3+1</f>
        <v>215</v>
      </c>
      <c r="HL3" s="16">
        <f t="shared" ref="HL3" si="302">HK3+1</f>
        <v>216</v>
      </c>
      <c r="HM3" s="16">
        <f t="shared" ref="HM3" si="303">HL3+1</f>
        <v>217</v>
      </c>
      <c r="HN3" s="16">
        <f t="shared" ref="HN3" si="304">HM3+1</f>
        <v>218</v>
      </c>
      <c r="HO3" s="16">
        <f t="shared" ref="HO3" si="305">HN3+1</f>
        <v>219</v>
      </c>
      <c r="HP3" s="16">
        <f t="shared" ref="HP3" si="306">HO3+1</f>
        <v>220</v>
      </c>
      <c r="HQ3" s="16">
        <f t="shared" ref="HQ3" si="307">HP3+1</f>
        <v>221</v>
      </c>
      <c r="HR3" s="16">
        <f t="shared" ref="HR3" si="308">HQ3+1</f>
        <v>222</v>
      </c>
      <c r="HS3" s="16">
        <f t="shared" ref="HS3" si="309">HR3+1</f>
        <v>223</v>
      </c>
      <c r="HT3" s="16">
        <f t="shared" ref="HT3" si="310">HS3+1</f>
        <v>224</v>
      </c>
      <c r="HU3" s="16">
        <f t="shared" ref="HU3" si="311">HT3+1</f>
        <v>225</v>
      </c>
      <c r="HV3" s="16">
        <f t="shared" ref="HV3" si="312">HU3+1</f>
        <v>226</v>
      </c>
      <c r="HW3" s="16">
        <f t="shared" ref="HW3" si="313">HV3+1</f>
        <v>227</v>
      </c>
      <c r="HX3" s="16">
        <f t="shared" ref="HX3" si="314">HW3+1</f>
        <v>228</v>
      </c>
      <c r="HY3" s="16">
        <f t="shared" ref="HY3" si="315">HX3+1</f>
        <v>229</v>
      </c>
      <c r="HZ3" s="16">
        <f t="shared" ref="HZ3" si="316">HY3+1</f>
        <v>230</v>
      </c>
      <c r="IA3" s="16">
        <f t="shared" ref="IA3" si="317">HZ3+1</f>
        <v>231</v>
      </c>
      <c r="IB3" s="16">
        <f t="shared" ref="IB3" si="318">IA3+1</f>
        <v>232</v>
      </c>
      <c r="IC3" s="16">
        <f t="shared" ref="IC3" si="319">IB3+1</f>
        <v>233</v>
      </c>
      <c r="ID3" s="16">
        <f t="shared" ref="ID3" si="320">IC3+1</f>
        <v>234</v>
      </c>
      <c r="IE3" s="16">
        <f t="shared" ref="IE3" si="321">ID3+1</f>
        <v>235</v>
      </c>
      <c r="IF3" s="16">
        <f t="shared" ref="IF3" si="322">IE3+1</f>
        <v>236</v>
      </c>
      <c r="IG3" s="16">
        <f t="shared" ref="IG3" si="323">IF3+1</f>
        <v>237</v>
      </c>
    </row>
    <row r="4" spans="2:241" ht="5" customHeight="1" thickBot="1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</row>
    <row r="5" spans="2:241" s="43" customFormat="1" ht="20" thickBot="1">
      <c r="B5" s="41" t="s">
        <v>79</v>
      </c>
      <c r="C5" s="42"/>
      <c r="D5" s="41"/>
      <c r="E5" s="41">
        <v>0</v>
      </c>
      <c r="F5" s="41">
        <v>0</v>
      </c>
      <c r="G5" s="41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  <c r="P5" s="41">
        <v>0</v>
      </c>
      <c r="Q5" s="41">
        <v>0</v>
      </c>
      <c r="R5" s="41">
        <v>2203</v>
      </c>
      <c r="S5" s="41">
        <v>3259</v>
      </c>
      <c r="T5" s="41">
        <v>4074</v>
      </c>
      <c r="U5" s="41">
        <v>4788</v>
      </c>
      <c r="V5" s="41">
        <v>5862</v>
      </c>
      <c r="W5" s="41">
        <v>7515</v>
      </c>
      <c r="X5" s="41">
        <v>9027</v>
      </c>
      <c r="Y5" s="41">
        <v>10212</v>
      </c>
      <c r="Z5" s="41">
        <v>11329</v>
      </c>
      <c r="AA5" s="41">
        <v>16569</v>
      </c>
      <c r="AB5" s="41">
        <v>16718</v>
      </c>
      <c r="AC5" s="41">
        <v>17168</v>
      </c>
      <c r="AD5" s="41">
        <v>22646</v>
      </c>
      <c r="AE5" s="41">
        <v>26572</v>
      </c>
      <c r="AF5" s="41">
        <v>32953</v>
      </c>
      <c r="AG5" s="41">
        <v>40033</v>
      </c>
      <c r="AH5" s="41">
        <v>46249</v>
      </c>
      <c r="AI5" s="41">
        <v>52903</v>
      </c>
      <c r="AJ5" s="41">
        <v>59099</v>
      </c>
      <c r="AK5" s="41">
        <v>65045</v>
      </c>
      <c r="AL5" s="41">
        <v>70130</v>
      </c>
      <c r="AM5" s="41">
        <v>75564</v>
      </c>
      <c r="AN5" s="41">
        <v>82846</v>
      </c>
      <c r="AO5" s="41">
        <v>85842</v>
      </c>
      <c r="AP5" s="41">
        <v>97401</v>
      </c>
      <c r="AQ5" s="41">
        <v>123583</v>
      </c>
      <c r="AR5" s="41">
        <v>110352</v>
      </c>
      <c r="AS5" s="41">
        <v>116047</v>
      </c>
      <c r="AT5" s="41">
        <v>118986</v>
      </c>
      <c r="AU5" s="41">
        <v>122592</v>
      </c>
      <c r="AV5" s="41">
        <v>128653</v>
      </c>
      <c r="AW5" s="41">
        <v>131976</v>
      </c>
      <c r="AX5" s="41">
        <v>135113</v>
      </c>
      <c r="AY5" s="41">
        <v>137860</v>
      </c>
      <c r="AZ5" s="41">
        <v>162439</v>
      </c>
      <c r="BA5" s="41">
        <v>172751</v>
      </c>
      <c r="BB5" s="41">
        <v>176381</v>
      </c>
      <c r="BC5" s="41">
        <v>185101</v>
      </c>
      <c r="BD5" s="41">
        <v>193447</v>
      </c>
      <c r="BE5" s="41">
        <v>200219</v>
      </c>
      <c r="BF5" s="41">
        <v>203562</v>
      </c>
      <c r="BG5" s="41">
        <v>207873</v>
      </c>
      <c r="BH5" s="41">
        <v>208453</v>
      </c>
      <c r="BI5" s="41">
        <v>211180</v>
      </c>
      <c r="BJ5" s="41">
        <v>215325</v>
      </c>
      <c r="BK5" s="41">
        <v>218857</v>
      </c>
      <c r="BL5" s="41">
        <v>222090</v>
      </c>
      <c r="BM5" s="41">
        <v>223777</v>
      </c>
      <c r="BN5" s="41">
        <v>223916</v>
      </c>
      <c r="BO5" s="41">
        <v>226226</v>
      </c>
      <c r="BP5" s="41">
        <v>230115</v>
      </c>
      <c r="BQ5" s="41">
        <v>233367</v>
      </c>
      <c r="BR5" s="41">
        <v>236191</v>
      </c>
      <c r="BS5" s="41">
        <v>239014</v>
      </c>
      <c r="BT5" s="41">
        <v>242082</v>
      </c>
      <c r="BU5" s="41">
        <v>244201</v>
      </c>
      <c r="BV5" s="41">
        <v>245832</v>
      </c>
      <c r="BW5" s="41">
        <v>249301</v>
      </c>
      <c r="BX5" s="41">
        <v>252143</v>
      </c>
      <c r="BY5" s="41">
        <v>255209</v>
      </c>
      <c r="BZ5" s="41">
        <v>258004</v>
      </c>
      <c r="CA5" s="41">
        <v>260499</v>
      </c>
      <c r="CB5" s="41">
        <v>262269</v>
      </c>
      <c r="CC5" s="41">
        <v>263980</v>
      </c>
      <c r="CD5" s="41">
        <v>266720</v>
      </c>
      <c r="CE5" s="41">
        <v>269160</v>
      </c>
      <c r="CF5" s="41">
        <v>271774</v>
      </c>
      <c r="CG5" s="41">
        <v>273714</v>
      </c>
      <c r="CH5" s="41">
        <v>275805</v>
      </c>
      <c r="CI5" s="41">
        <v>277728</v>
      </c>
      <c r="CJ5" s="41">
        <v>278536</v>
      </c>
      <c r="CK5" s="41">
        <v>281064</v>
      </c>
      <c r="CL5" s="41">
        <v>283186</v>
      </c>
      <c r="CM5" s="41">
        <v>285904</v>
      </c>
      <c r="CN5" s="41">
        <v>287776</v>
      </c>
      <c r="CO5" s="41">
        <v>289326</v>
      </c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1"/>
      <c r="GT5" s="41"/>
      <c r="GU5" s="41"/>
      <c r="GV5" s="41"/>
      <c r="GW5" s="41"/>
      <c r="GX5" s="41"/>
      <c r="GY5" s="41"/>
      <c r="GZ5" s="41"/>
      <c r="HA5" s="41"/>
      <c r="HB5" s="41"/>
      <c r="HC5" s="41"/>
      <c r="HD5" s="41"/>
      <c r="HE5" s="41"/>
      <c r="HF5" s="41"/>
      <c r="HG5" s="41"/>
      <c r="HH5" s="41"/>
      <c r="HI5" s="41"/>
      <c r="HJ5" s="41"/>
      <c r="HK5" s="41"/>
      <c r="HL5" s="41"/>
      <c r="HM5" s="41"/>
      <c r="HN5" s="41"/>
      <c r="HO5" s="41"/>
      <c r="HP5" s="41"/>
      <c r="HQ5" s="41"/>
      <c r="HR5" s="41"/>
      <c r="HS5" s="41"/>
      <c r="HT5" s="41"/>
      <c r="HU5" s="41"/>
      <c r="HV5" s="41"/>
      <c r="HW5" s="41"/>
      <c r="HX5" s="41"/>
      <c r="HY5" s="41"/>
      <c r="HZ5" s="41"/>
      <c r="IA5" s="41"/>
      <c r="IB5" s="41"/>
      <c r="IC5" s="41"/>
      <c r="ID5" s="41"/>
      <c r="IE5" s="41"/>
      <c r="IF5" s="41"/>
      <c r="IG5" s="41"/>
    </row>
    <row r="6" spans="2:241">
      <c r="B6" s="24" t="s">
        <v>81</v>
      </c>
      <c r="D6" s="26"/>
      <c r="E6" s="26" t="s">
        <v>75</v>
      </c>
      <c r="F6" s="26" t="s">
        <v>75</v>
      </c>
      <c r="G6" s="26" t="s">
        <v>75</v>
      </c>
      <c r="H6" s="26" t="s">
        <v>75</v>
      </c>
      <c r="I6" s="26" t="s">
        <v>75</v>
      </c>
      <c r="J6" s="26" t="s">
        <v>75</v>
      </c>
      <c r="K6" s="26" t="s">
        <v>75</v>
      </c>
      <c r="L6" s="26" t="s">
        <v>75</v>
      </c>
      <c r="M6" s="26" t="s">
        <v>75</v>
      </c>
      <c r="N6" s="26" t="s">
        <v>75</v>
      </c>
      <c r="O6" s="26" t="s">
        <v>75</v>
      </c>
      <c r="P6" s="26" t="s">
        <v>75</v>
      </c>
      <c r="Q6" s="26" t="s">
        <v>75</v>
      </c>
      <c r="R6" s="26" t="s">
        <v>75</v>
      </c>
      <c r="S6" s="26">
        <f t="shared" ref="S6:AX6" si="324">(S5/R5)-1</f>
        <v>0.47934634589196556</v>
      </c>
      <c r="T6" s="26">
        <f t="shared" si="324"/>
        <v>0.25007671064743797</v>
      </c>
      <c r="U6" s="26">
        <f t="shared" si="324"/>
        <v>0.17525773195876293</v>
      </c>
      <c r="V6" s="26">
        <f t="shared" si="324"/>
        <v>0.22431077694235579</v>
      </c>
      <c r="W6" s="26">
        <f t="shared" si="324"/>
        <v>0.28198567041965195</v>
      </c>
      <c r="X6" s="26">
        <f t="shared" si="324"/>
        <v>0.20119760479041915</v>
      </c>
      <c r="Y6" s="26">
        <f t="shared" si="324"/>
        <v>0.13127284812229978</v>
      </c>
      <c r="Z6" s="26">
        <f t="shared" si="324"/>
        <v>0.10938112025068536</v>
      </c>
      <c r="AA6" s="26">
        <f t="shared" si="324"/>
        <v>0.46252979080236556</v>
      </c>
      <c r="AB6" s="26">
        <f t="shared" si="324"/>
        <v>8.9926972056248999E-3</v>
      </c>
      <c r="AC6" s="26">
        <f t="shared" si="324"/>
        <v>2.6917095346333353E-2</v>
      </c>
      <c r="AD6" s="26">
        <f t="shared" si="324"/>
        <v>0.31908201304753026</v>
      </c>
      <c r="AE6" s="26">
        <f t="shared" si="324"/>
        <v>0.17336394948335254</v>
      </c>
      <c r="AF6" s="26">
        <f t="shared" si="324"/>
        <v>0.2401399969893121</v>
      </c>
      <c r="AG6" s="26">
        <f t="shared" si="324"/>
        <v>0.21485145510272208</v>
      </c>
      <c r="AH6" s="26">
        <f t="shared" si="324"/>
        <v>0.15527190068193741</v>
      </c>
      <c r="AI6" s="26">
        <f t="shared" si="324"/>
        <v>0.14387338104607661</v>
      </c>
      <c r="AJ6" s="26">
        <f t="shared" si="324"/>
        <v>0.11712001209761258</v>
      </c>
      <c r="AK6" s="26">
        <f t="shared" si="324"/>
        <v>0.10061083943890758</v>
      </c>
      <c r="AL6" s="26">
        <f t="shared" si="324"/>
        <v>7.8176646936736205E-2</v>
      </c>
      <c r="AM6" s="26">
        <f t="shared" si="324"/>
        <v>7.7484671324682841E-2</v>
      </c>
      <c r="AN6" s="26">
        <f t="shared" si="324"/>
        <v>9.6368641151871159E-2</v>
      </c>
      <c r="AO6" s="26">
        <f t="shared" si="324"/>
        <v>3.6163484054752226E-2</v>
      </c>
      <c r="AP6" s="26">
        <f t="shared" si="324"/>
        <v>0.1346543649961558</v>
      </c>
      <c r="AQ6" s="26">
        <f t="shared" si="324"/>
        <v>0.26880627508957811</v>
      </c>
      <c r="AR6" s="26">
        <f t="shared" si="324"/>
        <v>-0.10706165087431119</v>
      </c>
      <c r="AS6" s="26">
        <f t="shared" si="324"/>
        <v>5.1607583007104552E-2</v>
      </c>
      <c r="AT6" s="26">
        <f t="shared" si="324"/>
        <v>2.5325945522072901E-2</v>
      </c>
      <c r="AU6" s="26">
        <f t="shared" si="324"/>
        <v>3.0306086430336387E-2</v>
      </c>
      <c r="AV6" s="26">
        <f t="shared" si="324"/>
        <v>4.944042025580786E-2</v>
      </c>
      <c r="AW6" s="26">
        <f t="shared" si="324"/>
        <v>2.5829168383170176E-2</v>
      </c>
      <c r="AX6" s="26">
        <f t="shared" si="324"/>
        <v>2.3769473237558403E-2</v>
      </c>
      <c r="AY6" s="26">
        <f t="shared" ref="AY6:CC6" si="325">(AY5/AX5)-1</f>
        <v>2.0331130239133133E-2</v>
      </c>
      <c r="AZ6" s="26">
        <f t="shared" si="325"/>
        <v>0.17828956912810101</v>
      </c>
      <c r="BA6" s="26">
        <f t="shared" si="325"/>
        <v>6.3482291814157987E-2</v>
      </c>
      <c r="BB6" s="26">
        <f t="shared" si="325"/>
        <v>2.1012902964382185E-2</v>
      </c>
      <c r="BC6" s="26">
        <f t="shared" si="325"/>
        <v>4.9438431577097264E-2</v>
      </c>
      <c r="BD6" s="26">
        <f t="shared" si="325"/>
        <v>4.5088897412763895E-2</v>
      </c>
      <c r="BE6" s="26">
        <f t="shared" si="325"/>
        <v>3.5007004502525252E-2</v>
      </c>
      <c r="BF6" s="26">
        <f t="shared" si="325"/>
        <v>1.6696717094781155E-2</v>
      </c>
      <c r="BG6" s="26">
        <f t="shared" si="325"/>
        <v>2.1177822972853422E-2</v>
      </c>
      <c r="BH6" s="26">
        <f t="shared" si="325"/>
        <v>2.7901651489130597E-3</v>
      </c>
      <c r="BI6" s="26">
        <f t="shared" si="325"/>
        <v>1.3082085650002684E-2</v>
      </c>
      <c r="BJ6" s="26">
        <f t="shared" si="325"/>
        <v>1.9627805663415154E-2</v>
      </c>
      <c r="BK6" s="26">
        <f t="shared" si="325"/>
        <v>1.6403111575525431E-2</v>
      </c>
      <c r="BL6" s="26">
        <f t="shared" si="325"/>
        <v>1.4772202853918337E-2</v>
      </c>
      <c r="BM6" s="26">
        <f t="shared" si="325"/>
        <v>7.5960196316808837E-3</v>
      </c>
      <c r="BN6" s="26">
        <f t="shared" si="325"/>
        <v>6.2115409537177868E-4</v>
      </c>
      <c r="BO6" s="26">
        <f t="shared" si="325"/>
        <v>1.0316368638239259E-2</v>
      </c>
      <c r="BP6" s="26">
        <f t="shared" si="325"/>
        <v>1.7190773827941985E-2</v>
      </c>
      <c r="BQ6" s="26">
        <f t="shared" si="325"/>
        <v>1.4132064402581301E-2</v>
      </c>
      <c r="BR6" s="26">
        <f t="shared" si="325"/>
        <v>1.2101111125394803E-2</v>
      </c>
      <c r="BS6" s="26">
        <f t="shared" si="325"/>
        <v>1.195219123505975E-2</v>
      </c>
      <c r="BT6" s="26">
        <f t="shared" si="325"/>
        <v>1.2836068180106519E-2</v>
      </c>
      <c r="BU6" s="26">
        <f t="shared" si="325"/>
        <v>8.7532323758066077E-3</v>
      </c>
      <c r="BV6" s="26">
        <f t="shared" si="325"/>
        <v>6.6789243287292965E-3</v>
      </c>
      <c r="BW6" s="26">
        <f t="shared" si="325"/>
        <v>1.4111262976341576E-2</v>
      </c>
      <c r="BX6" s="26">
        <f t="shared" si="325"/>
        <v>1.1399874047837821E-2</v>
      </c>
      <c r="BY6" s="26">
        <f t="shared" si="325"/>
        <v>1.2159766481718792E-2</v>
      </c>
      <c r="BZ6" s="26">
        <f t="shared" si="325"/>
        <v>1.0951808125889029E-2</v>
      </c>
      <c r="CA6" s="26">
        <f t="shared" si="325"/>
        <v>9.6703927070898033E-3</v>
      </c>
      <c r="CB6" s="26">
        <f t="shared" si="325"/>
        <v>6.7946518028860758E-3</v>
      </c>
      <c r="CC6" s="26">
        <f t="shared" si="325"/>
        <v>6.5238362139634631E-3</v>
      </c>
      <c r="CD6" s="26">
        <f t="shared" ref="CD6:CV6" si="326">(CD5/CC5)-1</f>
        <v>1.0379574210167331E-2</v>
      </c>
      <c r="CE6" s="26">
        <f t="shared" si="326"/>
        <v>9.1481703659268554E-3</v>
      </c>
      <c r="CF6" s="26">
        <f t="shared" si="326"/>
        <v>9.7116956457126147E-3</v>
      </c>
      <c r="CG6" s="26">
        <f t="shared" si="326"/>
        <v>7.1382840153950688E-3</v>
      </c>
      <c r="CH6" s="26">
        <f t="shared" si="326"/>
        <v>7.6393607926521501E-3</v>
      </c>
      <c r="CI6" s="26">
        <f t="shared" si="326"/>
        <v>6.9723173981617315E-3</v>
      </c>
      <c r="CJ6" s="26">
        <f t="shared" si="326"/>
        <v>2.9093213503859072E-3</v>
      </c>
      <c r="CK6" s="26">
        <f t="shared" si="326"/>
        <v>9.0760260792142056E-3</v>
      </c>
      <c r="CL6" s="26">
        <f t="shared" si="326"/>
        <v>7.5498818774371035E-3</v>
      </c>
      <c r="CM6" s="26">
        <f t="shared" si="326"/>
        <v>9.5979321011632202E-3</v>
      </c>
      <c r="CN6" s="26">
        <f t="shared" si="326"/>
        <v>6.5476523588336999E-3</v>
      </c>
      <c r="CO6" s="26">
        <f t="shared" si="326"/>
        <v>5.3861336595129039E-3</v>
      </c>
      <c r="CP6" s="26">
        <f t="shared" si="326"/>
        <v>-1</v>
      </c>
      <c r="CQ6" s="26" t="e">
        <f t="shared" si="326"/>
        <v>#DIV/0!</v>
      </c>
      <c r="CR6" s="26" t="e">
        <f t="shared" si="326"/>
        <v>#DIV/0!</v>
      </c>
      <c r="CS6" s="26" t="e">
        <f t="shared" si="326"/>
        <v>#DIV/0!</v>
      </c>
      <c r="CT6" s="26" t="e">
        <f t="shared" si="326"/>
        <v>#DIV/0!</v>
      </c>
      <c r="CU6" s="26" t="e">
        <f t="shared" si="326"/>
        <v>#DIV/0!</v>
      </c>
      <c r="CV6" s="26" t="e">
        <f t="shared" si="326"/>
        <v>#DIV/0!</v>
      </c>
      <c r="CW6" s="26" t="e">
        <f t="shared" ref="CW6" si="327">(CW5/CV5)-1</f>
        <v>#DIV/0!</v>
      </c>
      <c r="CX6" s="26" t="e">
        <f t="shared" ref="CX6" si="328">(CX5/CW5)-1</f>
        <v>#DIV/0!</v>
      </c>
      <c r="CY6" s="26" t="e">
        <f t="shared" ref="CY6" si="329">(CY5/CX5)-1</f>
        <v>#DIV/0!</v>
      </c>
      <c r="CZ6" s="26" t="e">
        <f t="shared" ref="CZ6" si="330">(CZ5/CY5)-1</f>
        <v>#DIV/0!</v>
      </c>
      <c r="DA6" s="26" t="e">
        <f t="shared" ref="DA6" si="331">(DA5/CZ5)-1</f>
        <v>#DIV/0!</v>
      </c>
      <c r="DB6" s="26" t="e">
        <f t="shared" ref="DB6" si="332">(DB5/DA5)-1</f>
        <v>#DIV/0!</v>
      </c>
      <c r="DC6" s="26" t="e">
        <f t="shared" ref="DC6" si="333">(DC5/DB5)-1</f>
        <v>#DIV/0!</v>
      </c>
      <c r="DD6" s="26" t="e">
        <f t="shared" ref="DD6" si="334">(DD5/DC5)-1</f>
        <v>#DIV/0!</v>
      </c>
      <c r="DE6" s="26" t="e">
        <f t="shared" ref="DE6" si="335">(DE5/DD5)-1</f>
        <v>#DIV/0!</v>
      </c>
      <c r="DF6" s="26" t="e">
        <f t="shared" ref="DF6" si="336">(DF5/DE5)-1</f>
        <v>#DIV/0!</v>
      </c>
      <c r="DG6" s="26" t="e">
        <f t="shared" ref="DG6" si="337">(DG5/DF5)-1</f>
        <v>#DIV/0!</v>
      </c>
      <c r="DH6" s="26" t="e">
        <f t="shared" ref="DH6" si="338">(DH5/DG5)-1</f>
        <v>#DIV/0!</v>
      </c>
      <c r="DI6" s="26" t="e">
        <f t="shared" ref="DI6" si="339">(DI5/DH5)-1</f>
        <v>#DIV/0!</v>
      </c>
      <c r="DJ6" s="26" t="e">
        <f t="shared" ref="DJ6" si="340">(DJ5/DI5)-1</f>
        <v>#DIV/0!</v>
      </c>
      <c r="DK6" s="26" t="e">
        <f t="shared" ref="DK6" si="341">(DK5/DJ5)-1</f>
        <v>#DIV/0!</v>
      </c>
      <c r="DL6" s="26" t="e">
        <f t="shared" ref="DL6" si="342">(DL5/DK5)-1</f>
        <v>#DIV/0!</v>
      </c>
      <c r="DM6" s="26" t="e">
        <f t="shared" ref="DM6" si="343">(DM5/DL5)-1</f>
        <v>#DIV/0!</v>
      </c>
      <c r="DN6" s="26" t="e">
        <f t="shared" ref="DN6" si="344">(DN5/DM5)-1</f>
        <v>#DIV/0!</v>
      </c>
      <c r="DO6" s="26" t="e">
        <f t="shared" ref="DO6" si="345">(DO5/DN5)-1</f>
        <v>#DIV/0!</v>
      </c>
      <c r="DP6" s="26" t="e">
        <f t="shared" ref="DP6" si="346">(DP5/DO5)-1</f>
        <v>#DIV/0!</v>
      </c>
      <c r="DQ6" s="26" t="e">
        <f t="shared" ref="DQ6" si="347">(DQ5/DP5)-1</f>
        <v>#DIV/0!</v>
      </c>
      <c r="DR6" s="26" t="e">
        <f t="shared" ref="DR6" si="348">(DR5/DQ5)-1</f>
        <v>#DIV/0!</v>
      </c>
      <c r="DS6" s="26" t="e">
        <f t="shared" ref="DS6" si="349">(DS5/DR5)-1</f>
        <v>#DIV/0!</v>
      </c>
      <c r="DT6" s="26" t="e">
        <f t="shared" ref="DT6" si="350">(DT5/DS5)-1</f>
        <v>#DIV/0!</v>
      </c>
      <c r="DU6" s="26" t="e">
        <f t="shared" ref="DU6" si="351">(DU5/DT5)-1</f>
        <v>#DIV/0!</v>
      </c>
      <c r="DV6" s="26" t="e">
        <f t="shared" ref="DV6" si="352">(DV5/DU5)-1</f>
        <v>#DIV/0!</v>
      </c>
      <c r="DW6" s="26" t="e">
        <f t="shared" ref="DW6" si="353">(DW5/DV5)-1</f>
        <v>#DIV/0!</v>
      </c>
      <c r="DX6" s="26" t="e">
        <f t="shared" ref="DX6" si="354">(DX5/DW5)-1</f>
        <v>#DIV/0!</v>
      </c>
      <c r="DY6" s="26" t="e">
        <f t="shared" ref="DY6" si="355">(DY5/DX5)-1</f>
        <v>#DIV/0!</v>
      </c>
      <c r="DZ6" s="26" t="e">
        <f t="shared" ref="DZ6" si="356">(DZ5/DY5)-1</f>
        <v>#DIV/0!</v>
      </c>
      <c r="EA6" s="26" t="e">
        <f t="shared" ref="EA6" si="357">(EA5/DZ5)-1</f>
        <v>#DIV/0!</v>
      </c>
      <c r="EB6" s="26" t="e">
        <f t="shared" ref="EB6" si="358">(EB5/EA5)-1</f>
        <v>#DIV/0!</v>
      </c>
      <c r="EC6" s="26" t="e">
        <f t="shared" ref="EC6" si="359">(EC5/EB5)-1</f>
        <v>#DIV/0!</v>
      </c>
      <c r="ED6" s="26" t="e">
        <f t="shared" ref="ED6" si="360">(ED5/EC5)-1</f>
        <v>#DIV/0!</v>
      </c>
      <c r="EE6" s="26" t="e">
        <f t="shared" ref="EE6" si="361">(EE5/ED5)-1</f>
        <v>#DIV/0!</v>
      </c>
      <c r="EF6" s="26" t="e">
        <f t="shared" ref="EF6" si="362">(EF5/EE5)-1</f>
        <v>#DIV/0!</v>
      </c>
      <c r="EG6" s="26" t="e">
        <f t="shared" ref="EG6" si="363">(EG5/EF5)-1</f>
        <v>#DIV/0!</v>
      </c>
      <c r="EH6" s="26" t="e">
        <f t="shared" ref="EH6" si="364">(EH5/EG5)-1</f>
        <v>#DIV/0!</v>
      </c>
      <c r="EI6" s="26" t="e">
        <f t="shared" ref="EI6" si="365">(EI5/EH5)-1</f>
        <v>#DIV/0!</v>
      </c>
      <c r="EJ6" s="26" t="e">
        <f t="shared" ref="EJ6" si="366">(EJ5/EI5)-1</f>
        <v>#DIV/0!</v>
      </c>
      <c r="EK6" s="26" t="e">
        <f t="shared" ref="EK6" si="367">(EK5/EJ5)-1</f>
        <v>#DIV/0!</v>
      </c>
      <c r="EL6" s="26" t="e">
        <f t="shared" ref="EL6" si="368">(EL5/EK5)-1</f>
        <v>#DIV/0!</v>
      </c>
      <c r="EM6" s="26" t="e">
        <f t="shared" ref="EM6" si="369">(EM5/EL5)-1</f>
        <v>#DIV/0!</v>
      </c>
      <c r="EN6" s="26" t="e">
        <f t="shared" ref="EN6" si="370">(EN5/EM5)-1</f>
        <v>#DIV/0!</v>
      </c>
      <c r="EO6" s="26" t="e">
        <f t="shared" ref="EO6" si="371">(EO5/EN5)-1</f>
        <v>#DIV/0!</v>
      </c>
      <c r="EP6" s="26" t="e">
        <f t="shared" ref="EP6" si="372">(EP5/EO5)-1</f>
        <v>#DIV/0!</v>
      </c>
      <c r="EQ6" s="26" t="e">
        <f t="shared" ref="EQ6" si="373">(EQ5/EP5)-1</f>
        <v>#DIV/0!</v>
      </c>
      <c r="ER6" s="26" t="e">
        <f t="shared" ref="ER6" si="374">(ER5/EQ5)-1</f>
        <v>#DIV/0!</v>
      </c>
      <c r="ES6" s="26" t="e">
        <f t="shared" ref="ES6" si="375">(ES5/ER5)-1</f>
        <v>#DIV/0!</v>
      </c>
      <c r="ET6" s="26" t="e">
        <f t="shared" ref="ET6" si="376">(ET5/ES5)-1</f>
        <v>#DIV/0!</v>
      </c>
      <c r="EU6" s="26" t="e">
        <f t="shared" ref="EU6" si="377">(EU5/ET5)-1</f>
        <v>#DIV/0!</v>
      </c>
      <c r="EV6" s="26" t="e">
        <f t="shared" ref="EV6" si="378">(EV5/EU5)-1</f>
        <v>#DIV/0!</v>
      </c>
      <c r="EW6" s="26" t="e">
        <f t="shared" ref="EW6" si="379">(EW5/EV5)-1</f>
        <v>#DIV/0!</v>
      </c>
      <c r="EX6" s="26" t="e">
        <f t="shared" ref="EX6" si="380">(EX5/EW5)-1</f>
        <v>#DIV/0!</v>
      </c>
      <c r="EY6" s="26" t="e">
        <f t="shared" ref="EY6" si="381">(EY5/EX5)-1</f>
        <v>#DIV/0!</v>
      </c>
      <c r="EZ6" s="26" t="e">
        <f t="shared" ref="EZ6" si="382">(EZ5/EY5)-1</f>
        <v>#DIV/0!</v>
      </c>
      <c r="FA6" s="26" t="e">
        <f t="shared" ref="FA6" si="383">(FA5/EZ5)-1</f>
        <v>#DIV/0!</v>
      </c>
      <c r="FB6" s="26" t="e">
        <f t="shared" ref="FB6" si="384">(FB5/FA5)-1</f>
        <v>#DIV/0!</v>
      </c>
      <c r="FC6" s="26" t="e">
        <f t="shared" ref="FC6" si="385">(FC5/FB5)-1</f>
        <v>#DIV/0!</v>
      </c>
      <c r="FD6" s="26" t="e">
        <f t="shared" ref="FD6" si="386">(FD5/FC5)-1</f>
        <v>#DIV/0!</v>
      </c>
      <c r="FE6" s="26" t="e">
        <f t="shared" ref="FE6" si="387">(FE5/FD5)-1</f>
        <v>#DIV/0!</v>
      </c>
      <c r="FF6" s="26" t="e">
        <f t="shared" ref="FF6" si="388">(FF5/FE5)-1</f>
        <v>#DIV/0!</v>
      </c>
      <c r="FG6" s="26" t="e">
        <f t="shared" ref="FG6" si="389">(FG5/FF5)-1</f>
        <v>#DIV/0!</v>
      </c>
      <c r="FH6" s="26" t="e">
        <f t="shared" ref="FH6" si="390">(FH5/FG5)-1</f>
        <v>#DIV/0!</v>
      </c>
      <c r="FI6" s="26" t="e">
        <f t="shared" ref="FI6" si="391">(FI5/FH5)-1</f>
        <v>#DIV/0!</v>
      </c>
      <c r="FJ6" s="26" t="e">
        <f t="shared" ref="FJ6" si="392">(FJ5/FI5)-1</f>
        <v>#DIV/0!</v>
      </c>
      <c r="FK6" s="26" t="e">
        <f t="shared" ref="FK6" si="393">(FK5/FJ5)-1</f>
        <v>#DIV/0!</v>
      </c>
      <c r="FL6" s="26" t="e">
        <f t="shared" ref="FL6" si="394">(FL5/FK5)-1</f>
        <v>#DIV/0!</v>
      </c>
      <c r="FM6" s="26" t="e">
        <f t="shared" ref="FM6" si="395">(FM5/FL5)-1</f>
        <v>#DIV/0!</v>
      </c>
      <c r="FN6" s="26" t="e">
        <f t="shared" ref="FN6" si="396">(FN5/FM5)-1</f>
        <v>#DIV/0!</v>
      </c>
      <c r="FO6" s="26" t="e">
        <f t="shared" ref="FO6" si="397">(FO5/FN5)-1</f>
        <v>#DIV/0!</v>
      </c>
      <c r="FP6" s="26" t="e">
        <f t="shared" ref="FP6" si="398">(FP5/FO5)-1</f>
        <v>#DIV/0!</v>
      </c>
      <c r="FQ6" s="26" t="e">
        <f t="shared" ref="FQ6" si="399">(FQ5/FP5)-1</f>
        <v>#DIV/0!</v>
      </c>
      <c r="FR6" s="26" t="e">
        <f t="shared" ref="FR6" si="400">(FR5/FQ5)-1</f>
        <v>#DIV/0!</v>
      </c>
      <c r="FS6" s="26" t="e">
        <f t="shared" ref="FS6" si="401">(FS5/FR5)-1</f>
        <v>#DIV/0!</v>
      </c>
      <c r="FT6" s="26" t="e">
        <f t="shared" ref="FT6" si="402">(FT5/FS5)-1</f>
        <v>#DIV/0!</v>
      </c>
      <c r="FU6" s="26" t="e">
        <f t="shared" ref="FU6" si="403">(FU5/FT5)-1</f>
        <v>#DIV/0!</v>
      </c>
      <c r="FV6" s="26" t="e">
        <f t="shared" ref="FV6" si="404">(FV5/FU5)-1</f>
        <v>#DIV/0!</v>
      </c>
      <c r="FW6" s="26" t="e">
        <f t="shared" ref="FW6" si="405">(FW5/FV5)-1</f>
        <v>#DIV/0!</v>
      </c>
      <c r="FX6" s="26" t="e">
        <f t="shared" ref="FX6" si="406">(FX5/FW5)-1</f>
        <v>#DIV/0!</v>
      </c>
      <c r="FY6" s="26" t="e">
        <f t="shared" ref="FY6" si="407">(FY5/FX5)-1</f>
        <v>#DIV/0!</v>
      </c>
      <c r="FZ6" s="26" t="e">
        <f t="shared" ref="FZ6" si="408">(FZ5/FY5)-1</f>
        <v>#DIV/0!</v>
      </c>
      <c r="GA6" s="26" t="e">
        <f t="shared" ref="GA6" si="409">(GA5/FZ5)-1</f>
        <v>#DIV/0!</v>
      </c>
      <c r="GB6" s="26" t="e">
        <f t="shared" ref="GB6" si="410">(GB5/GA5)-1</f>
        <v>#DIV/0!</v>
      </c>
      <c r="GC6" s="26" t="e">
        <f t="shared" ref="GC6" si="411">(GC5/GB5)-1</f>
        <v>#DIV/0!</v>
      </c>
      <c r="GD6" s="26" t="e">
        <f t="shared" ref="GD6" si="412">(GD5/GC5)-1</f>
        <v>#DIV/0!</v>
      </c>
      <c r="GE6" s="26" t="e">
        <f t="shared" ref="GE6" si="413">(GE5/GD5)-1</f>
        <v>#DIV/0!</v>
      </c>
      <c r="GF6" s="26" t="e">
        <f t="shared" ref="GF6" si="414">(GF5/GE5)-1</f>
        <v>#DIV/0!</v>
      </c>
      <c r="GG6" s="26" t="e">
        <f t="shared" ref="GG6" si="415">(GG5/GF5)-1</f>
        <v>#DIV/0!</v>
      </c>
      <c r="GH6" s="26" t="e">
        <f t="shared" ref="GH6" si="416">(GH5/GG5)-1</f>
        <v>#DIV/0!</v>
      </c>
      <c r="GI6" s="26" t="e">
        <f t="shared" ref="GI6" si="417">(GI5/GH5)-1</f>
        <v>#DIV/0!</v>
      </c>
      <c r="GJ6" s="26" t="e">
        <f t="shared" ref="GJ6" si="418">(GJ5/GI5)-1</f>
        <v>#DIV/0!</v>
      </c>
      <c r="GK6" s="26" t="e">
        <f t="shared" ref="GK6" si="419">(GK5/GJ5)-1</f>
        <v>#DIV/0!</v>
      </c>
      <c r="GL6" s="26" t="e">
        <f t="shared" ref="GL6" si="420">(GL5/GK5)-1</f>
        <v>#DIV/0!</v>
      </c>
      <c r="GM6" s="26" t="e">
        <f t="shared" ref="GM6" si="421">(GM5/GL5)-1</f>
        <v>#DIV/0!</v>
      </c>
      <c r="GN6" s="26" t="e">
        <f t="shared" ref="GN6" si="422">(GN5/GM5)-1</f>
        <v>#DIV/0!</v>
      </c>
      <c r="GO6" s="26" t="e">
        <f t="shared" ref="GO6" si="423">(GO5/GN5)-1</f>
        <v>#DIV/0!</v>
      </c>
      <c r="GP6" s="26" t="e">
        <f t="shared" ref="GP6" si="424">(GP5/GO5)-1</f>
        <v>#DIV/0!</v>
      </c>
      <c r="GQ6" s="26" t="e">
        <f t="shared" ref="GQ6" si="425">(GQ5/GP5)-1</f>
        <v>#DIV/0!</v>
      </c>
      <c r="GR6" s="26" t="e">
        <f t="shared" ref="GR6" si="426">(GR5/GQ5)-1</f>
        <v>#DIV/0!</v>
      </c>
      <c r="GS6" s="26" t="e">
        <f t="shared" ref="GS6" si="427">(GS5/GR5)-1</f>
        <v>#DIV/0!</v>
      </c>
      <c r="GT6" s="26" t="e">
        <f t="shared" ref="GT6" si="428">(GT5/GS5)-1</f>
        <v>#DIV/0!</v>
      </c>
      <c r="GU6" s="26" t="e">
        <f t="shared" ref="GU6" si="429">(GU5/GT5)-1</f>
        <v>#DIV/0!</v>
      </c>
      <c r="GV6" s="26" t="e">
        <f t="shared" ref="GV6" si="430">(GV5/GU5)-1</f>
        <v>#DIV/0!</v>
      </c>
      <c r="GW6" s="26" t="e">
        <f t="shared" ref="GW6" si="431">(GW5/GV5)-1</f>
        <v>#DIV/0!</v>
      </c>
      <c r="GX6" s="26" t="e">
        <f t="shared" ref="GX6" si="432">(GX5/GW5)-1</f>
        <v>#DIV/0!</v>
      </c>
      <c r="GY6" s="26" t="e">
        <f t="shared" ref="GY6" si="433">(GY5/GX5)-1</f>
        <v>#DIV/0!</v>
      </c>
      <c r="GZ6" s="26" t="e">
        <f t="shared" ref="GZ6" si="434">(GZ5/GY5)-1</f>
        <v>#DIV/0!</v>
      </c>
      <c r="HA6" s="26" t="e">
        <f t="shared" ref="HA6" si="435">(HA5/GZ5)-1</f>
        <v>#DIV/0!</v>
      </c>
      <c r="HB6" s="26" t="e">
        <f t="shared" ref="HB6" si="436">(HB5/HA5)-1</f>
        <v>#DIV/0!</v>
      </c>
      <c r="HC6" s="26" t="e">
        <f t="shared" ref="HC6" si="437">(HC5/HB5)-1</f>
        <v>#DIV/0!</v>
      </c>
      <c r="HD6" s="26" t="e">
        <f t="shared" ref="HD6" si="438">(HD5/HC5)-1</f>
        <v>#DIV/0!</v>
      </c>
      <c r="HE6" s="26" t="e">
        <f t="shared" ref="HE6" si="439">(HE5/HD5)-1</f>
        <v>#DIV/0!</v>
      </c>
      <c r="HF6" s="26" t="e">
        <f t="shared" ref="HF6" si="440">(HF5/HE5)-1</f>
        <v>#DIV/0!</v>
      </c>
      <c r="HG6" s="26" t="e">
        <f t="shared" ref="HG6" si="441">(HG5/HF5)-1</f>
        <v>#DIV/0!</v>
      </c>
      <c r="HH6" s="26" t="e">
        <f t="shared" ref="HH6" si="442">(HH5/HG5)-1</f>
        <v>#DIV/0!</v>
      </c>
      <c r="HI6" s="26" t="e">
        <f t="shared" ref="HI6" si="443">(HI5/HH5)-1</f>
        <v>#DIV/0!</v>
      </c>
      <c r="HJ6" s="26" t="e">
        <f t="shared" ref="HJ6" si="444">(HJ5/HI5)-1</f>
        <v>#DIV/0!</v>
      </c>
      <c r="HK6" s="26" t="e">
        <f t="shared" ref="HK6" si="445">(HK5/HJ5)-1</f>
        <v>#DIV/0!</v>
      </c>
      <c r="HL6" s="26" t="e">
        <f t="shared" ref="HL6" si="446">(HL5/HK5)-1</f>
        <v>#DIV/0!</v>
      </c>
      <c r="HM6" s="26" t="e">
        <f t="shared" ref="HM6" si="447">(HM5/HL5)-1</f>
        <v>#DIV/0!</v>
      </c>
      <c r="HN6" s="26" t="e">
        <f t="shared" ref="HN6" si="448">(HN5/HM5)-1</f>
        <v>#DIV/0!</v>
      </c>
      <c r="HO6" s="26" t="e">
        <f t="shared" ref="HO6" si="449">(HO5/HN5)-1</f>
        <v>#DIV/0!</v>
      </c>
      <c r="HP6" s="26" t="e">
        <f t="shared" ref="HP6" si="450">(HP5/HO5)-1</f>
        <v>#DIV/0!</v>
      </c>
      <c r="HQ6" s="26" t="e">
        <f t="shared" ref="HQ6" si="451">(HQ5/HP5)-1</f>
        <v>#DIV/0!</v>
      </c>
      <c r="HR6" s="26" t="e">
        <f t="shared" ref="HR6" si="452">(HR5/HQ5)-1</f>
        <v>#DIV/0!</v>
      </c>
      <c r="HS6" s="26" t="e">
        <f t="shared" ref="HS6" si="453">(HS5/HR5)-1</f>
        <v>#DIV/0!</v>
      </c>
      <c r="HT6" s="26" t="e">
        <f t="shared" ref="HT6" si="454">(HT5/HS5)-1</f>
        <v>#DIV/0!</v>
      </c>
      <c r="HU6" s="26" t="e">
        <f t="shared" ref="HU6" si="455">(HU5/HT5)-1</f>
        <v>#DIV/0!</v>
      </c>
      <c r="HV6" s="26" t="e">
        <f t="shared" ref="HV6" si="456">(HV5/HU5)-1</f>
        <v>#DIV/0!</v>
      </c>
      <c r="HW6" s="26" t="e">
        <f t="shared" ref="HW6" si="457">(HW5/HV5)-1</f>
        <v>#DIV/0!</v>
      </c>
      <c r="HX6" s="26" t="e">
        <f t="shared" ref="HX6" si="458">(HX5/HW5)-1</f>
        <v>#DIV/0!</v>
      </c>
      <c r="HY6" s="26" t="e">
        <f t="shared" ref="HY6" si="459">(HY5/HX5)-1</f>
        <v>#DIV/0!</v>
      </c>
      <c r="HZ6" s="26" t="e">
        <f t="shared" ref="HZ6" si="460">(HZ5/HY5)-1</f>
        <v>#DIV/0!</v>
      </c>
      <c r="IA6" s="26" t="e">
        <f t="shared" ref="IA6" si="461">(IA5/HZ5)-1</f>
        <v>#DIV/0!</v>
      </c>
      <c r="IB6" s="26" t="e">
        <f t="shared" ref="IB6" si="462">(IB5/IA5)-1</f>
        <v>#DIV/0!</v>
      </c>
      <c r="IC6" s="26" t="e">
        <f t="shared" ref="IC6" si="463">(IC5/IB5)-1</f>
        <v>#DIV/0!</v>
      </c>
      <c r="ID6" s="26" t="e">
        <f t="shared" ref="ID6" si="464">(ID5/IC5)-1</f>
        <v>#DIV/0!</v>
      </c>
      <c r="IE6" s="26" t="e">
        <f t="shared" ref="IE6" si="465">(IE5/ID5)-1</f>
        <v>#DIV/0!</v>
      </c>
      <c r="IF6" s="26" t="e">
        <f t="shared" ref="IF6" si="466">(IF5/IE5)-1</f>
        <v>#DIV/0!</v>
      </c>
      <c r="IG6" s="26" t="e">
        <f t="shared" ref="IG6" si="467">(IG5/IF5)-1</f>
        <v>#DIV/0!</v>
      </c>
    </row>
    <row r="7" spans="2:241" ht="17" thickBot="1">
      <c r="B7" s="25" t="s">
        <v>80</v>
      </c>
      <c r="D7" s="25"/>
      <c r="E7" s="25">
        <f>E5</f>
        <v>0</v>
      </c>
      <c r="F7" s="25">
        <f t="shared" ref="F7:AK7" si="468">F5-E5</f>
        <v>0</v>
      </c>
      <c r="G7" s="25">
        <f t="shared" si="468"/>
        <v>0</v>
      </c>
      <c r="H7" s="25">
        <f t="shared" si="468"/>
        <v>0</v>
      </c>
      <c r="I7" s="25">
        <f t="shared" si="468"/>
        <v>0</v>
      </c>
      <c r="J7" s="25">
        <f t="shared" si="468"/>
        <v>0</v>
      </c>
      <c r="K7" s="25">
        <f t="shared" si="468"/>
        <v>0</v>
      </c>
      <c r="L7" s="25">
        <f t="shared" si="468"/>
        <v>0</v>
      </c>
      <c r="M7" s="25">
        <f t="shared" si="468"/>
        <v>0</v>
      </c>
      <c r="N7" s="25">
        <f t="shared" si="468"/>
        <v>0</v>
      </c>
      <c r="O7" s="25">
        <f t="shared" si="468"/>
        <v>0</v>
      </c>
      <c r="P7" s="25">
        <f t="shared" si="468"/>
        <v>0</v>
      </c>
      <c r="Q7" s="25">
        <f t="shared" si="468"/>
        <v>0</v>
      </c>
      <c r="R7" s="25">
        <f t="shared" si="468"/>
        <v>2203</v>
      </c>
      <c r="S7" s="25">
        <f t="shared" si="468"/>
        <v>1056</v>
      </c>
      <c r="T7" s="25">
        <f t="shared" si="468"/>
        <v>815</v>
      </c>
      <c r="U7" s="25">
        <f t="shared" si="468"/>
        <v>714</v>
      </c>
      <c r="V7" s="25">
        <f t="shared" si="468"/>
        <v>1074</v>
      </c>
      <c r="W7" s="25">
        <f t="shared" si="468"/>
        <v>1653</v>
      </c>
      <c r="X7" s="25">
        <f t="shared" si="468"/>
        <v>1512</v>
      </c>
      <c r="Y7" s="25">
        <f t="shared" si="468"/>
        <v>1185</v>
      </c>
      <c r="Z7" s="25">
        <f t="shared" si="468"/>
        <v>1117</v>
      </c>
      <c r="AA7" s="25">
        <f t="shared" si="468"/>
        <v>5240</v>
      </c>
      <c r="AB7" s="25">
        <f t="shared" si="468"/>
        <v>149</v>
      </c>
      <c r="AC7" s="25">
        <f t="shared" si="468"/>
        <v>450</v>
      </c>
      <c r="AD7" s="25">
        <f t="shared" si="468"/>
        <v>5478</v>
      </c>
      <c r="AE7" s="25">
        <f t="shared" si="468"/>
        <v>3926</v>
      </c>
      <c r="AF7" s="25">
        <f t="shared" si="468"/>
        <v>6381</v>
      </c>
      <c r="AG7" s="25">
        <f t="shared" si="468"/>
        <v>7080</v>
      </c>
      <c r="AH7" s="25">
        <f t="shared" si="468"/>
        <v>6216</v>
      </c>
      <c r="AI7" s="25">
        <f t="shared" si="468"/>
        <v>6654</v>
      </c>
      <c r="AJ7" s="25">
        <f t="shared" si="468"/>
        <v>6196</v>
      </c>
      <c r="AK7" s="25">
        <f t="shared" si="468"/>
        <v>5946</v>
      </c>
      <c r="AL7" s="25">
        <f t="shared" ref="AL7:BQ7" si="469">AL5-AK5</f>
        <v>5085</v>
      </c>
      <c r="AM7" s="25">
        <f t="shared" si="469"/>
        <v>5434</v>
      </c>
      <c r="AN7" s="25">
        <f t="shared" si="469"/>
        <v>7282</v>
      </c>
      <c r="AO7" s="25">
        <f t="shared" si="469"/>
        <v>2996</v>
      </c>
      <c r="AP7" s="25">
        <f t="shared" si="469"/>
        <v>11559</v>
      </c>
      <c r="AQ7" s="25">
        <f t="shared" si="469"/>
        <v>26182</v>
      </c>
      <c r="AR7" s="25">
        <f t="shared" si="469"/>
        <v>-13231</v>
      </c>
      <c r="AS7" s="25">
        <f t="shared" si="469"/>
        <v>5695</v>
      </c>
      <c r="AT7" s="25">
        <f t="shared" si="469"/>
        <v>2939</v>
      </c>
      <c r="AU7" s="25">
        <f t="shared" si="469"/>
        <v>3606</v>
      </c>
      <c r="AV7" s="25">
        <f t="shared" si="469"/>
        <v>6061</v>
      </c>
      <c r="AW7" s="25">
        <f t="shared" si="469"/>
        <v>3323</v>
      </c>
      <c r="AX7" s="25">
        <f t="shared" si="469"/>
        <v>3137</v>
      </c>
      <c r="AY7" s="25">
        <f t="shared" si="469"/>
        <v>2747</v>
      </c>
      <c r="AZ7" s="25">
        <f t="shared" si="469"/>
        <v>24579</v>
      </c>
      <c r="BA7" s="25">
        <f t="shared" si="469"/>
        <v>10312</v>
      </c>
      <c r="BB7" s="25">
        <f t="shared" si="469"/>
        <v>3630</v>
      </c>
      <c r="BC7" s="25">
        <f t="shared" si="469"/>
        <v>8720</v>
      </c>
      <c r="BD7" s="25">
        <f t="shared" si="469"/>
        <v>8346</v>
      </c>
      <c r="BE7" s="25">
        <f t="shared" si="469"/>
        <v>6772</v>
      </c>
      <c r="BF7" s="25">
        <f t="shared" si="469"/>
        <v>3343</v>
      </c>
      <c r="BG7" s="25">
        <f t="shared" si="469"/>
        <v>4311</v>
      </c>
      <c r="BH7" s="25">
        <f t="shared" si="469"/>
        <v>580</v>
      </c>
      <c r="BI7" s="25">
        <f t="shared" si="469"/>
        <v>2727</v>
      </c>
      <c r="BJ7" s="25">
        <f t="shared" si="469"/>
        <v>4145</v>
      </c>
      <c r="BK7" s="25">
        <f t="shared" si="469"/>
        <v>3532</v>
      </c>
      <c r="BL7" s="25">
        <f t="shared" si="469"/>
        <v>3233</v>
      </c>
      <c r="BM7" s="25">
        <f t="shared" si="469"/>
        <v>1687</v>
      </c>
      <c r="BN7" s="25">
        <f t="shared" si="469"/>
        <v>139</v>
      </c>
      <c r="BO7" s="25">
        <f t="shared" si="469"/>
        <v>2310</v>
      </c>
      <c r="BP7" s="25">
        <f t="shared" si="469"/>
        <v>3889</v>
      </c>
      <c r="BQ7" s="25">
        <f t="shared" si="469"/>
        <v>3252</v>
      </c>
      <c r="BR7" s="25">
        <f t="shared" ref="BR7:CC7" si="470">BR5-BQ5</f>
        <v>2824</v>
      </c>
      <c r="BS7" s="25">
        <f t="shared" si="470"/>
        <v>2823</v>
      </c>
      <c r="BT7" s="25">
        <f t="shared" si="470"/>
        <v>3068</v>
      </c>
      <c r="BU7" s="25">
        <f t="shared" si="470"/>
        <v>2119</v>
      </c>
      <c r="BV7" s="25">
        <f t="shared" si="470"/>
        <v>1631</v>
      </c>
      <c r="BW7" s="25">
        <f t="shared" si="470"/>
        <v>3469</v>
      </c>
      <c r="BX7" s="25">
        <f t="shared" si="470"/>
        <v>2842</v>
      </c>
      <c r="BY7" s="25">
        <f t="shared" si="470"/>
        <v>3066</v>
      </c>
      <c r="BZ7" s="25">
        <f t="shared" si="470"/>
        <v>2795</v>
      </c>
      <c r="CA7" s="25">
        <f t="shared" si="470"/>
        <v>2495</v>
      </c>
      <c r="CB7" s="25">
        <f t="shared" si="470"/>
        <v>1770</v>
      </c>
      <c r="CC7" s="25">
        <f t="shared" si="470"/>
        <v>1711</v>
      </c>
      <c r="CD7" s="25">
        <f t="shared" ref="CD7:CV7" si="471">CD5-CC5</f>
        <v>2740</v>
      </c>
      <c r="CE7" s="25">
        <f t="shared" si="471"/>
        <v>2440</v>
      </c>
      <c r="CF7" s="25">
        <f t="shared" si="471"/>
        <v>2614</v>
      </c>
      <c r="CG7" s="25">
        <f t="shared" si="471"/>
        <v>1940</v>
      </c>
      <c r="CH7" s="25">
        <f t="shared" si="471"/>
        <v>2091</v>
      </c>
      <c r="CI7" s="25">
        <f t="shared" si="471"/>
        <v>1923</v>
      </c>
      <c r="CJ7" s="25">
        <f t="shared" si="471"/>
        <v>808</v>
      </c>
      <c r="CK7" s="25">
        <f t="shared" si="471"/>
        <v>2528</v>
      </c>
      <c r="CL7" s="25">
        <f t="shared" si="471"/>
        <v>2122</v>
      </c>
      <c r="CM7" s="25">
        <f t="shared" si="471"/>
        <v>2718</v>
      </c>
      <c r="CN7" s="25">
        <f t="shared" si="471"/>
        <v>1872</v>
      </c>
      <c r="CO7" s="25">
        <f t="shared" si="471"/>
        <v>1550</v>
      </c>
      <c r="CP7" s="25">
        <f t="shared" si="471"/>
        <v>-289326</v>
      </c>
      <c r="CQ7" s="25">
        <f t="shared" si="471"/>
        <v>0</v>
      </c>
      <c r="CR7" s="25">
        <f t="shared" si="471"/>
        <v>0</v>
      </c>
      <c r="CS7" s="25">
        <f t="shared" si="471"/>
        <v>0</v>
      </c>
      <c r="CT7" s="25">
        <f t="shared" si="471"/>
        <v>0</v>
      </c>
      <c r="CU7" s="25">
        <f t="shared" si="471"/>
        <v>0</v>
      </c>
      <c r="CV7" s="25">
        <f t="shared" si="471"/>
        <v>0</v>
      </c>
      <c r="CW7" s="25">
        <f t="shared" ref="CW7" si="472">CW5-CV5</f>
        <v>0</v>
      </c>
      <c r="CX7" s="25">
        <f t="shared" ref="CX7" si="473">CX5-CW5</f>
        <v>0</v>
      </c>
      <c r="CY7" s="25">
        <f t="shared" ref="CY7" si="474">CY5-CX5</f>
        <v>0</v>
      </c>
      <c r="CZ7" s="25">
        <f t="shared" ref="CZ7" si="475">CZ5-CY5</f>
        <v>0</v>
      </c>
      <c r="DA7" s="25">
        <f t="shared" ref="DA7" si="476">DA5-CZ5</f>
        <v>0</v>
      </c>
      <c r="DB7" s="25">
        <f t="shared" ref="DB7" si="477">DB5-DA5</f>
        <v>0</v>
      </c>
      <c r="DC7" s="25">
        <f t="shared" ref="DC7" si="478">DC5-DB5</f>
        <v>0</v>
      </c>
      <c r="DD7" s="25">
        <f t="shared" ref="DD7" si="479">DD5-DC5</f>
        <v>0</v>
      </c>
      <c r="DE7" s="25">
        <f t="shared" ref="DE7" si="480">DE5-DD5</f>
        <v>0</v>
      </c>
      <c r="DF7" s="25">
        <f t="shared" ref="DF7" si="481">DF5-DE5</f>
        <v>0</v>
      </c>
      <c r="DG7" s="25">
        <f t="shared" ref="DG7" si="482">DG5-DF5</f>
        <v>0</v>
      </c>
      <c r="DH7" s="25">
        <f t="shared" ref="DH7" si="483">DH5-DG5</f>
        <v>0</v>
      </c>
      <c r="DI7" s="25">
        <f t="shared" ref="DI7" si="484">DI5-DH5</f>
        <v>0</v>
      </c>
      <c r="DJ7" s="25">
        <f t="shared" ref="DJ7" si="485">DJ5-DI5</f>
        <v>0</v>
      </c>
      <c r="DK7" s="25">
        <f t="shared" ref="DK7" si="486">DK5-DJ5</f>
        <v>0</v>
      </c>
      <c r="DL7" s="25">
        <f t="shared" ref="DL7" si="487">DL5-DK5</f>
        <v>0</v>
      </c>
      <c r="DM7" s="25">
        <f t="shared" ref="DM7" si="488">DM5-DL5</f>
        <v>0</v>
      </c>
      <c r="DN7" s="25">
        <f t="shared" ref="DN7" si="489">DN5-DM5</f>
        <v>0</v>
      </c>
      <c r="DO7" s="25">
        <f t="shared" ref="DO7" si="490">DO5-DN5</f>
        <v>0</v>
      </c>
      <c r="DP7" s="25">
        <f t="shared" ref="DP7" si="491">DP5-DO5</f>
        <v>0</v>
      </c>
      <c r="DQ7" s="25">
        <f t="shared" ref="DQ7" si="492">DQ5-DP5</f>
        <v>0</v>
      </c>
      <c r="DR7" s="25">
        <f t="shared" ref="DR7" si="493">DR5-DQ5</f>
        <v>0</v>
      </c>
      <c r="DS7" s="25">
        <f t="shared" ref="DS7" si="494">DS5-DR5</f>
        <v>0</v>
      </c>
      <c r="DT7" s="25">
        <f t="shared" ref="DT7" si="495">DT5-DS5</f>
        <v>0</v>
      </c>
      <c r="DU7" s="25">
        <f t="shared" ref="DU7" si="496">DU5-DT5</f>
        <v>0</v>
      </c>
      <c r="DV7" s="25">
        <f t="shared" ref="DV7" si="497">DV5-DU5</f>
        <v>0</v>
      </c>
      <c r="DW7" s="25">
        <f t="shared" ref="DW7" si="498">DW5-DV5</f>
        <v>0</v>
      </c>
      <c r="DX7" s="25">
        <f t="shared" ref="DX7" si="499">DX5-DW5</f>
        <v>0</v>
      </c>
      <c r="DY7" s="25">
        <f t="shared" ref="DY7" si="500">DY5-DX5</f>
        <v>0</v>
      </c>
      <c r="DZ7" s="25">
        <f t="shared" ref="DZ7" si="501">DZ5-DY5</f>
        <v>0</v>
      </c>
      <c r="EA7" s="25">
        <f t="shared" ref="EA7" si="502">EA5-DZ5</f>
        <v>0</v>
      </c>
      <c r="EB7" s="25">
        <f t="shared" ref="EB7" si="503">EB5-EA5</f>
        <v>0</v>
      </c>
      <c r="EC7" s="25">
        <f t="shared" ref="EC7" si="504">EC5-EB5</f>
        <v>0</v>
      </c>
      <c r="ED7" s="25">
        <f t="shared" ref="ED7" si="505">ED5-EC5</f>
        <v>0</v>
      </c>
      <c r="EE7" s="25">
        <f t="shared" ref="EE7" si="506">EE5-ED5</f>
        <v>0</v>
      </c>
      <c r="EF7" s="25">
        <f t="shared" ref="EF7" si="507">EF5-EE5</f>
        <v>0</v>
      </c>
      <c r="EG7" s="25">
        <f t="shared" ref="EG7" si="508">EG5-EF5</f>
        <v>0</v>
      </c>
      <c r="EH7" s="25">
        <f t="shared" ref="EH7" si="509">EH5-EG5</f>
        <v>0</v>
      </c>
      <c r="EI7" s="25">
        <f t="shared" ref="EI7" si="510">EI5-EH5</f>
        <v>0</v>
      </c>
      <c r="EJ7" s="25">
        <f t="shared" ref="EJ7" si="511">EJ5-EI5</f>
        <v>0</v>
      </c>
      <c r="EK7" s="25">
        <f t="shared" ref="EK7" si="512">EK5-EJ5</f>
        <v>0</v>
      </c>
      <c r="EL7" s="25">
        <f t="shared" ref="EL7" si="513">EL5-EK5</f>
        <v>0</v>
      </c>
      <c r="EM7" s="25">
        <f t="shared" ref="EM7" si="514">EM5-EL5</f>
        <v>0</v>
      </c>
      <c r="EN7" s="25">
        <f t="shared" ref="EN7" si="515">EN5-EM5</f>
        <v>0</v>
      </c>
      <c r="EO7" s="25">
        <f t="shared" ref="EO7" si="516">EO5-EN5</f>
        <v>0</v>
      </c>
      <c r="EP7" s="25">
        <f t="shared" ref="EP7" si="517">EP5-EO5</f>
        <v>0</v>
      </c>
      <c r="EQ7" s="25">
        <f t="shared" ref="EQ7" si="518">EQ5-EP5</f>
        <v>0</v>
      </c>
      <c r="ER7" s="25">
        <f t="shared" ref="ER7" si="519">ER5-EQ5</f>
        <v>0</v>
      </c>
      <c r="ES7" s="25">
        <f t="shared" ref="ES7" si="520">ES5-ER5</f>
        <v>0</v>
      </c>
      <c r="ET7" s="25">
        <f t="shared" ref="ET7" si="521">ET5-ES5</f>
        <v>0</v>
      </c>
      <c r="EU7" s="25">
        <f t="shared" ref="EU7" si="522">EU5-ET5</f>
        <v>0</v>
      </c>
      <c r="EV7" s="25">
        <f t="shared" ref="EV7" si="523">EV5-EU5</f>
        <v>0</v>
      </c>
      <c r="EW7" s="25">
        <f t="shared" ref="EW7" si="524">EW5-EV5</f>
        <v>0</v>
      </c>
      <c r="EX7" s="25">
        <f t="shared" ref="EX7" si="525">EX5-EW5</f>
        <v>0</v>
      </c>
      <c r="EY7" s="25">
        <f t="shared" ref="EY7" si="526">EY5-EX5</f>
        <v>0</v>
      </c>
      <c r="EZ7" s="25">
        <f t="shared" ref="EZ7" si="527">EZ5-EY5</f>
        <v>0</v>
      </c>
      <c r="FA7" s="25">
        <f t="shared" ref="FA7" si="528">FA5-EZ5</f>
        <v>0</v>
      </c>
      <c r="FB7" s="25">
        <f t="shared" ref="FB7" si="529">FB5-FA5</f>
        <v>0</v>
      </c>
      <c r="FC7" s="25">
        <f t="shared" ref="FC7" si="530">FC5-FB5</f>
        <v>0</v>
      </c>
      <c r="FD7" s="25">
        <f t="shared" ref="FD7" si="531">FD5-FC5</f>
        <v>0</v>
      </c>
      <c r="FE7" s="25">
        <f t="shared" ref="FE7" si="532">FE5-FD5</f>
        <v>0</v>
      </c>
      <c r="FF7" s="25">
        <f t="shared" ref="FF7" si="533">FF5-FE5</f>
        <v>0</v>
      </c>
      <c r="FG7" s="25">
        <f t="shared" ref="FG7" si="534">FG5-FF5</f>
        <v>0</v>
      </c>
      <c r="FH7" s="25">
        <f t="shared" ref="FH7" si="535">FH5-FG5</f>
        <v>0</v>
      </c>
      <c r="FI7" s="25">
        <f t="shared" ref="FI7" si="536">FI5-FH5</f>
        <v>0</v>
      </c>
      <c r="FJ7" s="25">
        <f t="shared" ref="FJ7" si="537">FJ5-FI5</f>
        <v>0</v>
      </c>
      <c r="FK7" s="25">
        <f t="shared" ref="FK7" si="538">FK5-FJ5</f>
        <v>0</v>
      </c>
      <c r="FL7" s="25">
        <f t="shared" ref="FL7" si="539">FL5-FK5</f>
        <v>0</v>
      </c>
      <c r="FM7" s="25">
        <f t="shared" ref="FM7" si="540">FM5-FL5</f>
        <v>0</v>
      </c>
      <c r="FN7" s="25">
        <f t="shared" ref="FN7" si="541">FN5-FM5</f>
        <v>0</v>
      </c>
      <c r="FO7" s="25">
        <f t="shared" ref="FO7" si="542">FO5-FN5</f>
        <v>0</v>
      </c>
      <c r="FP7" s="25">
        <f t="shared" ref="FP7" si="543">FP5-FO5</f>
        <v>0</v>
      </c>
      <c r="FQ7" s="25">
        <f t="shared" ref="FQ7" si="544">FQ5-FP5</f>
        <v>0</v>
      </c>
      <c r="FR7" s="25">
        <f t="shared" ref="FR7" si="545">FR5-FQ5</f>
        <v>0</v>
      </c>
      <c r="FS7" s="25">
        <f t="shared" ref="FS7" si="546">FS5-FR5</f>
        <v>0</v>
      </c>
      <c r="FT7" s="25">
        <f t="shared" ref="FT7" si="547">FT5-FS5</f>
        <v>0</v>
      </c>
      <c r="FU7" s="25">
        <f t="shared" ref="FU7" si="548">FU5-FT5</f>
        <v>0</v>
      </c>
      <c r="FV7" s="25">
        <f t="shared" ref="FV7" si="549">FV5-FU5</f>
        <v>0</v>
      </c>
      <c r="FW7" s="25">
        <f t="shared" ref="FW7" si="550">FW5-FV5</f>
        <v>0</v>
      </c>
      <c r="FX7" s="25">
        <f t="shared" ref="FX7" si="551">FX5-FW5</f>
        <v>0</v>
      </c>
      <c r="FY7" s="25">
        <f t="shared" ref="FY7" si="552">FY5-FX5</f>
        <v>0</v>
      </c>
      <c r="FZ7" s="25">
        <f t="shared" ref="FZ7" si="553">FZ5-FY5</f>
        <v>0</v>
      </c>
      <c r="GA7" s="25">
        <f t="shared" ref="GA7" si="554">GA5-FZ5</f>
        <v>0</v>
      </c>
      <c r="GB7" s="25">
        <f t="shared" ref="GB7" si="555">GB5-GA5</f>
        <v>0</v>
      </c>
      <c r="GC7" s="25">
        <f t="shared" ref="GC7" si="556">GC5-GB5</f>
        <v>0</v>
      </c>
      <c r="GD7" s="25">
        <f t="shared" ref="GD7" si="557">GD5-GC5</f>
        <v>0</v>
      </c>
      <c r="GE7" s="25">
        <f t="shared" ref="GE7" si="558">GE5-GD5</f>
        <v>0</v>
      </c>
      <c r="GF7" s="25">
        <f t="shared" ref="GF7" si="559">GF5-GE5</f>
        <v>0</v>
      </c>
      <c r="GG7" s="25">
        <f t="shared" ref="GG7" si="560">GG5-GF5</f>
        <v>0</v>
      </c>
      <c r="GH7" s="25">
        <f t="shared" ref="GH7" si="561">GH5-GG5</f>
        <v>0</v>
      </c>
      <c r="GI7" s="25">
        <f t="shared" ref="GI7" si="562">GI5-GH5</f>
        <v>0</v>
      </c>
      <c r="GJ7" s="25">
        <f t="shared" ref="GJ7" si="563">GJ5-GI5</f>
        <v>0</v>
      </c>
      <c r="GK7" s="25">
        <f t="shared" ref="GK7" si="564">GK5-GJ5</f>
        <v>0</v>
      </c>
      <c r="GL7" s="25">
        <f t="shared" ref="GL7" si="565">GL5-GK5</f>
        <v>0</v>
      </c>
      <c r="GM7" s="25">
        <f t="shared" ref="GM7" si="566">GM5-GL5</f>
        <v>0</v>
      </c>
      <c r="GN7" s="25">
        <f t="shared" ref="GN7" si="567">GN5-GM5</f>
        <v>0</v>
      </c>
      <c r="GO7" s="25">
        <f t="shared" ref="GO7" si="568">GO5-GN5</f>
        <v>0</v>
      </c>
      <c r="GP7" s="25">
        <f t="shared" ref="GP7" si="569">GP5-GO5</f>
        <v>0</v>
      </c>
      <c r="GQ7" s="25">
        <f t="shared" ref="GQ7" si="570">GQ5-GP5</f>
        <v>0</v>
      </c>
      <c r="GR7" s="25">
        <f t="shared" ref="GR7" si="571">GR5-GQ5</f>
        <v>0</v>
      </c>
      <c r="GS7" s="25">
        <f t="shared" ref="GS7" si="572">GS5-GR5</f>
        <v>0</v>
      </c>
      <c r="GT7" s="25">
        <f t="shared" ref="GT7" si="573">GT5-GS5</f>
        <v>0</v>
      </c>
      <c r="GU7" s="25">
        <f t="shared" ref="GU7" si="574">GU5-GT5</f>
        <v>0</v>
      </c>
      <c r="GV7" s="25">
        <f t="shared" ref="GV7" si="575">GV5-GU5</f>
        <v>0</v>
      </c>
      <c r="GW7" s="25">
        <f t="shared" ref="GW7" si="576">GW5-GV5</f>
        <v>0</v>
      </c>
      <c r="GX7" s="25">
        <f t="shared" ref="GX7" si="577">GX5-GW5</f>
        <v>0</v>
      </c>
      <c r="GY7" s="25">
        <f t="shared" ref="GY7" si="578">GY5-GX5</f>
        <v>0</v>
      </c>
      <c r="GZ7" s="25">
        <f t="shared" ref="GZ7" si="579">GZ5-GY5</f>
        <v>0</v>
      </c>
      <c r="HA7" s="25">
        <f t="shared" ref="HA7" si="580">HA5-GZ5</f>
        <v>0</v>
      </c>
      <c r="HB7" s="25">
        <f t="shared" ref="HB7" si="581">HB5-HA5</f>
        <v>0</v>
      </c>
      <c r="HC7" s="25">
        <f t="shared" ref="HC7" si="582">HC5-HB5</f>
        <v>0</v>
      </c>
      <c r="HD7" s="25">
        <f t="shared" ref="HD7" si="583">HD5-HC5</f>
        <v>0</v>
      </c>
      <c r="HE7" s="25">
        <f t="shared" ref="HE7" si="584">HE5-HD5</f>
        <v>0</v>
      </c>
      <c r="HF7" s="25">
        <f t="shared" ref="HF7" si="585">HF5-HE5</f>
        <v>0</v>
      </c>
      <c r="HG7" s="25">
        <f t="shared" ref="HG7" si="586">HG5-HF5</f>
        <v>0</v>
      </c>
      <c r="HH7" s="25">
        <f t="shared" ref="HH7" si="587">HH5-HG5</f>
        <v>0</v>
      </c>
      <c r="HI7" s="25">
        <f t="shared" ref="HI7" si="588">HI5-HH5</f>
        <v>0</v>
      </c>
      <c r="HJ7" s="25">
        <f t="shared" ref="HJ7" si="589">HJ5-HI5</f>
        <v>0</v>
      </c>
      <c r="HK7" s="25">
        <f t="shared" ref="HK7" si="590">HK5-HJ5</f>
        <v>0</v>
      </c>
      <c r="HL7" s="25">
        <f t="shared" ref="HL7" si="591">HL5-HK5</f>
        <v>0</v>
      </c>
      <c r="HM7" s="25">
        <f t="shared" ref="HM7" si="592">HM5-HL5</f>
        <v>0</v>
      </c>
      <c r="HN7" s="25">
        <f t="shared" ref="HN7" si="593">HN5-HM5</f>
        <v>0</v>
      </c>
      <c r="HO7" s="25">
        <f t="shared" ref="HO7" si="594">HO5-HN5</f>
        <v>0</v>
      </c>
      <c r="HP7" s="25">
        <f t="shared" ref="HP7" si="595">HP5-HO5</f>
        <v>0</v>
      </c>
      <c r="HQ7" s="25">
        <f t="shared" ref="HQ7" si="596">HQ5-HP5</f>
        <v>0</v>
      </c>
      <c r="HR7" s="25">
        <f t="shared" ref="HR7" si="597">HR5-HQ5</f>
        <v>0</v>
      </c>
      <c r="HS7" s="25">
        <f t="shared" ref="HS7" si="598">HS5-HR5</f>
        <v>0</v>
      </c>
      <c r="HT7" s="25">
        <f t="shared" ref="HT7" si="599">HT5-HS5</f>
        <v>0</v>
      </c>
      <c r="HU7" s="25">
        <f t="shared" ref="HU7" si="600">HU5-HT5</f>
        <v>0</v>
      </c>
      <c r="HV7" s="25">
        <f t="shared" ref="HV7" si="601">HV5-HU5</f>
        <v>0</v>
      </c>
      <c r="HW7" s="25">
        <f t="shared" ref="HW7" si="602">HW5-HV5</f>
        <v>0</v>
      </c>
      <c r="HX7" s="25">
        <f t="shared" ref="HX7" si="603">HX5-HW5</f>
        <v>0</v>
      </c>
      <c r="HY7" s="25">
        <f t="shared" ref="HY7" si="604">HY5-HX5</f>
        <v>0</v>
      </c>
      <c r="HZ7" s="25">
        <f t="shared" ref="HZ7" si="605">HZ5-HY5</f>
        <v>0</v>
      </c>
      <c r="IA7" s="25">
        <f t="shared" ref="IA7" si="606">IA5-HZ5</f>
        <v>0</v>
      </c>
      <c r="IB7" s="25">
        <f t="shared" ref="IB7" si="607">IB5-IA5</f>
        <v>0</v>
      </c>
      <c r="IC7" s="25">
        <f t="shared" ref="IC7" si="608">IC5-IB5</f>
        <v>0</v>
      </c>
      <c r="ID7" s="25">
        <f t="shared" ref="ID7" si="609">ID5-IC5</f>
        <v>0</v>
      </c>
      <c r="IE7" s="25">
        <f t="shared" ref="IE7" si="610">IE5-ID5</f>
        <v>0</v>
      </c>
      <c r="IF7" s="25">
        <f t="shared" ref="IF7" si="611">IF5-IE5</f>
        <v>0</v>
      </c>
      <c r="IG7" s="25">
        <f t="shared" ref="IG7" si="612">IG5-IF5</f>
        <v>0</v>
      </c>
    </row>
    <row r="8" spans="2:241" s="43" customFormat="1" ht="20" thickBot="1">
      <c r="B8" s="44" t="s">
        <v>85</v>
      </c>
      <c r="C8" s="42"/>
      <c r="D8" s="41"/>
      <c r="E8" s="41">
        <v>0</v>
      </c>
      <c r="F8" s="41">
        <v>0</v>
      </c>
      <c r="G8" s="41">
        <v>0</v>
      </c>
      <c r="H8" s="41">
        <v>0</v>
      </c>
      <c r="I8" s="41">
        <v>0</v>
      </c>
      <c r="J8" s="41">
        <v>0</v>
      </c>
      <c r="K8" s="41">
        <v>0</v>
      </c>
      <c r="L8" s="41">
        <v>0</v>
      </c>
      <c r="M8" s="41">
        <v>0</v>
      </c>
      <c r="N8" s="41">
        <v>0</v>
      </c>
      <c r="O8" s="41">
        <v>0</v>
      </c>
      <c r="P8" s="41">
        <v>1</v>
      </c>
      <c r="Q8" s="41">
        <v>2</v>
      </c>
      <c r="R8" s="41">
        <v>3</v>
      </c>
      <c r="S8" s="41">
        <v>3</v>
      </c>
      <c r="T8" s="41">
        <v>3</v>
      </c>
      <c r="U8" s="41">
        <v>3</v>
      </c>
      <c r="V8" s="41">
        <v>5</v>
      </c>
      <c r="W8" s="41">
        <v>5</v>
      </c>
      <c r="X8" s="41">
        <v>5</v>
      </c>
      <c r="Y8" s="41">
        <v>14</v>
      </c>
      <c r="Z8" s="41">
        <v>22</v>
      </c>
      <c r="AA8" s="41">
        <v>22</v>
      </c>
      <c r="AB8" s="41">
        <v>43</v>
      </c>
      <c r="AC8" s="41">
        <v>43</v>
      </c>
      <c r="AD8" s="41">
        <v>43</v>
      </c>
      <c r="AE8" s="41">
        <v>43</v>
      </c>
      <c r="AF8" s="41">
        <v>43</v>
      </c>
      <c r="AG8" s="41">
        <v>43</v>
      </c>
      <c r="AH8" s="41">
        <v>43</v>
      </c>
      <c r="AI8" s="41">
        <v>68</v>
      </c>
      <c r="AJ8" s="41">
        <v>68</v>
      </c>
      <c r="AK8" s="41">
        <v>75</v>
      </c>
      <c r="AL8" s="41">
        <v>75</v>
      </c>
      <c r="AM8" s="41">
        <v>140</v>
      </c>
      <c r="AN8" s="41">
        <v>184</v>
      </c>
      <c r="AO8" s="41">
        <v>196</v>
      </c>
      <c r="AP8" s="41">
        <v>205</v>
      </c>
      <c r="AQ8" s="41">
        <v>233</v>
      </c>
      <c r="AR8" s="41">
        <v>266</v>
      </c>
      <c r="AS8" s="41">
        <v>277</v>
      </c>
      <c r="AT8" s="41">
        <v>277</v>
      </c>
      <c r="AU8" s="41">
        <v>347</v>
      </c>
      <c r="AV8" s="41">
        <v>383</v>
      </c>
      <c r="AW8" s="41">
        <v>493</v>
      </c>
      <c r="AX8" s="41">
        <v>519</v>
      </c>
      <c r="AY8" s="41">
        <v>610</v>
      </c>
      <c r="AZ8" s="41">
        <v>610</v>
      </c>
      <c r="BA8" s="41">
        <v>610</v>
      </c>
      <c r="BB8" s="41">
        <v>917</v>
      </c>
      <c r="BC8" s="41">
        <v>1143</v>
      </c>
      <c r="BD8" s="41">
        <v>1201</v>
      </c>
      <c r="BE8" s="41">
        <v>1228</v>
      </c>
      <c r="BF8" s="41">
        <v>1277</v>
      </c>
      <c r="BG8" s="41">
        <v>1329</v>
      </c>
      <c r="BH8" s="41">
        <v>1357</v>
      </c>
      <c r="BI8" s="41">
        <v>1389</v>
      </c>
      <c r="BJ8" s="41">
        <v>1470</v>
      </c>
      <c r="BK8" s="41">
        <v>1519</v>
      </c>
      <c r="BL8" s="41">
        <v>1647</v>
      </c>
      <c r="BM8" s="41">
        <v>1671</v>
      </c>
      <c r="BN8" s="41">
        <v>1689</v>
      </c>
      <c r="BO8" s="41">
        <v>1712</v>
      </c>
      <c r="BP8" s="41">
        <v>1743</v>
      </c>
      <c r="BQ8" s="41">
        <v>2076</v>
      </c>
      <c r="BR8" s="41">
        <v>2258</v>
      </c>
      <c r="BS8" s="41">
        <v>2422</v>
      </c>
      <c r="BT8" s="41">
        <v>2499</v>
      </c>
      <c r="BU8" s="41">
        <v>2549</v>
      </c>
      <c r="BV8" s="41">
        <v>2549</v>
      </c>
      <c r="BW8" s="41">
        <v>3013</v>
      </c>
      <c r="BX8" s="41">
        <v>3182</v>
      </c>
      <c r="BY8" s="41">
        <v>3198</v>
      </c>
      <c r="BZ8" s="41">
        <v>3328</v>
      </c>
      <c r="CA8" s="41">
        <v>3822</v>
      </c>
      <c r="CB8" s="41">
        <v>4636</v>
      </c>
      <c r="CC8" s="41">
        <v>6430</v>
      </c>
      <c r="CD8" s="41">
        <v>6431</v>
      </c>
      <c r="CE8" s="41">
        <v>6452</v>
      </c>
      <c r="CF8" s="41">
        <v>6452</v>
      </c>
      <c r="CG8" s="41">
        <v>7590</v>
      </c>
      <c r="CH8" s="41">
        <v>7705</v>
      </c>
      <c r="CI8" s="79">
        <v>17549</v>
      </c>
      <c r="CJ8" s="41">
        <v>17822</v>
      </c>
      <c r="CK8" s="41">
        <v>18096</v>
      </c>
      <c r="CL8" s="41">
        <v>18349</v>
      </c>
      <c r="CM8" s="41">
        <v>18367</v>
      </c>
      <c r="CN8" s="41">
        <v>18911</v>
      </c>
      <c r="CO8" s="41">
        <v>19186</v>
      </c>
      <c r="CP8" s="41"/>
      <c r="CQ8" s="41"/>
      <c r="CR8" s="41"/>
      <c r="CS8" s="41"/>
      <c r="CT8" s="41"/>
      <c r="CU8" s="41"/>
      <c r="CV8" s="41"/>
      <c r="CW8" s="41"/>
      <c r="CX8" s="41"/>
      <c r="CY8" s="41"/>
      <c r="CZ8" s="41"/>
      <c r="DA8" s="41"/>
      <c r="DB8" s="41"/>
      <c r="DC8" s="41"/>
      <c r="DD8" s="41"/>
      <c r="DE8" s="41"/>
      <c r="DF8" s="41"/>
      <c r="DG8" s="41"/>
      <c r="DH8" s="41"/>
      <c r="DI8" s="41"/>
      <c r="DJ8" s="41"/>
      <c r="DK8" s="41"/>
      <c r="DL8" s="41"/>
      <c r="DM8" s="41"/>
      <c r="DN8" s="41"/>
      <c r="DO8" s="41"/>
      <c r="DP8" s="41"/>
      <c r="DQ8" s="41"/>
      <c r="DR8" s="41"/>
      <c r="DS8" s="41"/>
      <c r="DT8" s="41"/>
      <c r="DU8" s="41"/>
      <c r="DV8" s="41"/>
      <c r="DW8" s="41"/>
      <c r="DX8" s="41"/>
      <c r="DY8" s="41"/>
      <c r="DZ8" s="41"/>
      <c r="EA8" s="41"/>
      <c r="EB8" s="41"/>
      <c r="EC8" s="41"/>
      <c r="ED8" s="41"/>
      <c r="EE8" s="41"/>
      <c r="EF8" s="41"/>
      <c r="EG8" s="41"/>
      <c r="EH8" s="41"/>
      <c r="EI8" s="41"/>
      <c r="EJ8" s="41"/>
      <c r="EK8" s="41"/>
      <c r="EL8" s="41"/>
      <c r="EM8" s="41"/>
      <c r="EN8" s="41"/>
      <c r="EO8" s="41"/>
      <c r="EP8" s="41"/>
      <c r="EQ8" s="41"/>
      <c r="ER8" s="41"/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H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41"/>
      <c r="HH8" s="41"/>
      <c r="HI8" s="41"/>
      <c r="HJ8" s="41"/>
      <c r="HK8" s="41"/>
      <c r="HL8" s="41"/>
      <c r="HM8" s="41"/>
      <c r="HN8" s="41"/>
      <c r="HO8" s="41"/>
      <c r="HP8" s="41"/>
      <c r="HQ8" s="41"/>
      <c r="HR8" s="41"/>
      <c r="HS8" s="41"/>
      <c r="HT8" s="41"/>
      <c r="HU8" s="41"/>
      <c r="HV8" s="41"/>
      <c r="HW8" s="41"/>
      <c r="HX8" s="41"/>
      <c r="HY8" s="41"/>
      <c r="HZ8" s="41"/>
      <c r="IA8" s="41"/>
      <c r="IB8" s="41"/>
      <c r="IC8" s="41"/>
      <c r="ID8" s="41"/>
      <c r="IE8" s="41"/>
      <c r="IF8" s="41"/>
      <c r="IG8" s="41"/>
    </row>
    <row r="9" spans="2:241">
      <c r="B9" s="24" t="s">
        <v>81</v>
      </c>
      <c r="D9" s="26"/>
      <c r="E9" s="26" t="s">
        <v>75</v>
      </c>
      <c r="F9" s="26" t="s">
        <v>75</v>
      </c>
      <c r="G9" s="26" t="s">
        <v>75</v>
      </c>
      <c r="H9" s="26" t="s">
        <v>75</v>
      </c>
      <c r="I9" s="26" t="s">
        <v>75</v>
      </c>
      <c r="J9" s="26" t="s">
        <v>75</v>
      </c>
      <c r="K9" s="26" t="s">
        <v>75</v>
      </c>
      <c r="L9" s="26" t="s">
        <v>75</v>
      </c>
      <c r="M9" s="26" t="s">
        <v>75</v>
      </c>
      <c r="N9" s="26" t="s">
        <v>75</v>
      </c>
      <c r="O9" s="26" t="s">
        <v>75</v>
      </c>
      <c r="P9" s="26" t="s">
        <v>75</v>
      </c>
      <c r="Q9" s="26">
        <f t="shared" ref="Q9:AV9" si="613">(Q8/P8)-1</f>
        <v>1</v>
      </c>
      <c r="R9" s="26">
        <f t="shared" si="613"/>
        <v>0.5</v>
      </c>
      <c r="S9" s="26">
        <f t="shared" si="613"/>
        <v>0</v>
      </c>
      <c r="T9" s="26">
        <f t="shared" si="613"/>
        <v>0</v>
      </c>
      <c r="U9" s="26">
        <f t="shared" si="613"/>
        <v>0</v>
      </c>
      <c r="V9" s="26">
        <f t="shared" si="613"/>
        <v>0.66666666666666674</v>
      </c>
      <c r="W9" s="26">
        <f t="shared" si="613"/>
        <v>0</v>
      </c>
      <c r="X9" s="26">
        <f t="shared" si="613"/>
        <v>0</v>
      </c>
      <c r="Y9" s="26">
        <f t="shared" si="613"/>
        <v>1.7999999999999998</v>
      </c>
      <c r="Z9" s="26">
        <f t="shared" si="613"/>
        <v>0.5714285714285714</v>
      </c>
      <c r="AA9" s="26">
        <f t="shared" si="613"/>
        <v>0</v>
      </c>
      <c r="AB9" s="26">
        <f t="shared" si="613"/>
        <v>0.95454545454545459</v>
      </c>
      <c r="AC9" s="26">
        <f t="shared" si="613"/>
        <v>0</v>
      </c>
      <c r="AD9" s="26">
        <f t="shared" si="613"/>
        <v>0</v>
      </c>
      <c r="AE9" s="26">
        <f t="shared" si="613"/>
        <v>0</v>
      </c>
      <c r="AF9" s="26">
        <f t="shared" si="613"/>
        <v>0</v>
      </c>
      <c r="AG9" s="26">
        <f t="shared" si="613"/>
        <v>0</v>
      </c>
      <c r="AH9" s="26">
        <f t="shared" si="613"/>
        <v>0</v>
      </c>
      <c r="AI9" s="26">
        <f t="shared" si="613"/>
        <v>0.58139534883720922</v>
      </c>
      <c r="AJ9" s="26">
        <f t="shared" si="613"/>
        <v>0</v>
      </c>
      <c r="AK9" s="26">
        <f t="shared" si="613"/>
        <v>0.10294117647058831</v>
      </c>
      <c r="AL9" s="26">
        <f t="shared" si="613"/>
        <v>0</v>
      </c>
      <c r="AM9" s="26">
        <f t="shared" si="613"/>
        <v>0.8666666666666667</v>
      </c>
      <c r="AN9" s="26">
        <f t="shared" si="613"/>
        <v>0.31428571428571428</v>
      </c>
      <c r="AO9" s="26">
        <f t="shared" si="613"/>
        <v>6.5217391304347894E-2</v>
      </c>
      <c r="AP9" s="26">
        <f t="shared" si="613"/>
        <v>4.5918367346938771E-2</v>
      </c>
      <c r="AQ9" s="26">
        <f t="shared" si="613"/>
        <v>0.13658536585365844</v>
      </c>
      <c r="AR9" s="26">
        <f t="shared" si="613"/>
        <v>0.14163090128755362</v>
      </c>
      <c r="AS9" s="26">
        <f t="shared" si="613"/>
        <v>4.1353383458646586E-2</v>
      </c>
      <c r="AT9" s="26">
        <f t="shared" si="613"/>
        <v>0</v>
      </c>
      <c r="AU9" s="26">
        <f t="shared" si="613"/>
        <v>0.25270758122743686</v>
      </c>
      <c r="AV9" s="26">
        <f t="shared" si="613"/>
        <v>0.10374639769452454</v>
      </c>
      <c r="AW9" s="26">
        <f t="shared" ref="AW9:CB9" si="614">(AW8/AV8)-1</f>
        <v>0.28720626631853796</v>
      </c>
      <c r="AX9" s="26">
        <f t="shared" si="614"/>
        <v>5.273833671399597E-2</v>
      </c>
      <c r="AY9" s="26">
        <f t="shared" si="614"/>
        <v>0.17533718689788058</v>
      </c>
      <c r="AZ9" s="26">
        <f t="shared" si="614"/>
        <v>0</v>
      </c>
      <c r="BA9" s="26">
        <f t="shared" si="614"/>
        <v>0</v>
      </c>
      <c r="BB9" s="26">
        <f t="shared" si="614"/>
        <v>0.50327868852459012</v>
      </c>
      <c r="BC9" s="26">
        <f t="shared" si="614"/>
        <v>0.24645583424209372</v>
      </c>
      <c r="BD9" s="26">
        <f t="shared" si="614"/>
        <v>5.074365704286965E-2</v>
      </c>
      <c r="BE9" s="26">
        <f t="shared" si="614"/>
        <v>2.2481265611989931E-2</v>
      </c>
      <c r="BF9" s="26">
        <f t="shared" si="614"/>
        <v>3.9902280130293066E-2</v>
      </c>
      <c r="BG9" s="26">
        <f t="shared" si="614"/>
        <v>4.0720438527799496E-2</v>
      </c>
      <c r="BH9" s="26">
        <f t="shared" si="614"/>
        <v>2.1068472535741067E-2</v>
      </c>
      <c r="BI9" s="26">
        <f t="shared" si="614"/>
        <v>2.358142962417098E-2</v>
      </c>
      <c r="BJ9" s="26">
        <f t="shared" si="614"/>
        <v>5.8315334773218153E-2</v>
      </c>
      <c r="BK9" s="26">
        <f t="shared" si="614"/>
        <v>3.3333333333333437E-2</v>
      </c>
      <c r="BL9" s="26">
        <f t="shared" si="614"/>
        <v>8.4265964450296327E-2</v>
      </c>
      <c r="BM9" s="26">
        <f t="shared" si="614"/>
        <v>1.4571948998178597E-2</v>
      </c>
      <c r="BN9" s="26">
        <f t="shared" si="614"/>
        <v>1.0771992818671361E-2</v>
      </c>
      <c r="BO9" s="26">
        <f t="shared" si="614"/>
        <v>1.3617525162818334E-2</v>
      </c>
      <c r="BP9" s="26">
        <f t="shared" si="614"/>
        <v>1.8107476635514042E-2</v>
      </c>
      <c r="BQ9" s="26">
        <f t="shared" si="614"/>
        <v>0.1910499139414803</v>
      </c>
      <c r="BR9" s="26">
        <f t="shared" si="614"/>
        <v>8.7668593448940291E-2</v>
      </c>
      <c r="BS9" s="26">
        <f t="shared" si="614"/>
        <v>7.2630646589902481E-2</v>
      </c>
      <c r="BT9" s="26">
        <f t="shared" si="614"/>
        <v>3.1791907514450823E-2</v>
      </c>
      <c r="BU9" s="26">
        <f t="shared" si="614"/>
        <v>2.00080032012806E-2</v>
      </c>
      <c r="BV9" s="26">
        <f t="shared" si="614"/>
        <v>0</v>
      </c>
      <c r="BW9" s="26">
        <f t="shared" si="614"/>
        <v>0.18203216947822676</v>
      </c>
      <c r="BX9" s="26">
        <f t="shared" si="614"/>
        <v>5.6090275472950646E-2</v>
      </c>
      <c r="BY9" s="26">
        <f t="shared" si="614"/>
        <v>5.0282840980515608E-3</v>
      </c>
      <c r="BZ9" s="26">
        <f t="shared" si="614"/>
        <v>4.0650406504065151E-2</v>
      </c>
      <c r="CA9" s="26">
        <f t="shared" si="614"/>
        <v>0.1484375</v>
      </c>
      <c r="CB9" s="26">
        <f t="shared" si="614"/>
        <v>0.21297749869178451</v>
      </c>
      <c r="CC9" s="26">
        <f t="shared" ref="CC9" si="615">(CC8/CB8)-1</f>
        <v>0.38697152717860228</v>
      </c>
      <c r="CD9" s="26">
        <f t="shared" ref="CD9:CV9" si="616">(CD8/CC8)-1</f>
        <v>1.5552099533433505E-4</v>
      </c>
      <c r="CE9" s="26">
        <f t="shared" si="616"/>
        <v>3.265433058622369E-3</v>
      </c>
      <c r="CF9" s="26">
        <f t="shared" si="616"/>
        <v>0</v>
      </c>
      <c r="CG9" s="26">
        <f t="shared" si="616"/>
        <v>0.17637941723496597</v>
      </c>
      <c r="CH9" s="26">
        <f t="shared" si="616"/>
        <v>1.5151515151515138E-2</v>
      </c>
      <c r="CI9" s="26">
        <f t="shared" si="616"/>
        <v>1.2776119402985073</v>
      </c>
      <c r="CJ9" s="26">
        <f t="shared" si="616"/>
        <v>1.5556441962504941E-2</v>
      </c>
      <c r="CK9" s="26">
        <f t="shared" si="616"/>
        <v>1.5374256536864639E-2</v>
      </c>
      <c r="CL9" s="26">
        <f t="shared" si="616"/>
        <v>1.3980990274093719E-2</v>
      </c>
      <c r="CM9" s="26">
        <f t="shared" si="616"/>
        <v>9.8097988991230345E-4</v>
      </c>
      <c r="CN9" s="26">
        <f t="shared" si="616"/>
        <v>2.9618337235258974E-2</v>
      </c>
      <c r="CO9" s="26">
        <f t="shared" si="616"/>
        <v>1.4541801068161497E-2</v>
      </c>
      <c r="CP9" s="26">
        <f t="shared" si="616"/>
        <v>-1</v>
      </c>
      <c r="CQ9" s="26" t="e">
        <f t="shared" si="616"/>
        <v>#DIV/0!</v>
      </c>
      <c r="CR9" s="26" t="e">
        <f t="shared" si="616"/>
        <v>#DIV/0!</v>
      </c>
      <c r="CS9" s="26" t="e">
        <f t="shared" si="616"/>
        <v>#DIV/0!</v>
      </c>
      <c r="CT9" s="26" t="e">
        <f t="shared" si="616"/>
        <v>#DIV/0!</v>
      </c>
      <c r="CU9" s="26" t="e">
        <f t="shared" si="616"/>
        <v>#DIV/0!</v>
      </c>
      <c r="CV9" s="26" t="e">
        <f t="shared" si="616"/>
        <v>#DIV/0!</v>
      </c>
      <c r="CW9" s="26" t="e">
        <f t="shared" ref="CW9" si="617">(CW8/CV8)-1</f>
        <v>#DIV/0!</v>
      </c>
      <c r="CX9" s="26" t="e">
        <f t="shared" ref="CX9" si="618">(CX8/CW8)-1</f>
        <v>#DIV/0!</v>
      </c>
      <c r="CY9" s="26" t="e">
        <f t="shared" ref="CY9" si="619">(CY8/CX8)-1</f>
        <v>#DIV/0!</v>
      </c>
      <c r="CZ9" s="26" t="e">
        <f t="shared" ref="CZ9" si="620">(CZ8/CY8)-1</f>
        <v>#DIV/0!</v>
      </c>
      <c r="DA9" s="26" t="e">
        <f t="shared" ref="DA9" si="621">(DA8/CZ8)-1</f>
        <v>#DIV/0!</v>
      </c>
      <c r="DB9" s="26" t="e">
        <f t="shared" ref="DB9" si="622">(DB8/DA8)-1</f>
        <v>#DIV/0!</v>
      </c>
      <c r="DC9" s="26" t="e">
        <f t="shared" ref="DC9" si="623">(DC8/DB8)-1</f>
        <v>#DIV/0!</v>
      </c>
      <c r="DD9" s="26" t="e">
        <f t="shared" ref="DD9" si="624">(DD8/DC8)-1</f>
        <v>#DIV/0!</v>
      </c>
      <c r="DE9" s="26" t="e">
        <f t="shared" ref="DE9" si="625">(DE8/DD8)-1</f>
        <v>#DIV/0!</v>
      </c>
      <c r="DF9" s="26" t="e">
        <f t="shared" ref="DF9" si="626">(DF8/DE8)-1</f>
        <v>#DIV/0!</v>
      </c>
      <c r="DG9" s="26" t="e">
        <f t="shared" ref="DG9" si="627">(DG8/DF8)-1</f>
        <v>#DIV/0!</v>
      </c>
      <c r="DH9" s="26" t="e">
        <f t="shared" ref="DH9" si="628">(DH8/DG8)-1</f>
        <v>#DIV/0!</v>
      </c>
      <c r="DI9" s="26" t="e">
        <f t="shared" ref="DI9" si="629">(DI8/DH8)-1</f>
        <v>#DIV/0!</v>
      </c>
      <c r="DJ9" s="26" t="e">
        <f t="shared" ref="DJ9" si="630">(DJ8/DI8)-1</f>
        <v>#DIV/0!</v>
      </c>
      <c r="DK9" s="26" t="e">
        <f t="shared" ref="DK9" si="631">(DK8/DJ8)-1</f>
        <v>#DIV/0!</v>
      </c>
      <c r="DL9" s="26" t="e">
        <f t="shared" ref="DL9" si="632">(DL8/DK8)-1</f>
        <v>#DIV/0!</v>
      </c>
      <c r="DM9" s="26" t="e">
        <f t="shared" ref="DM9" si="633">(DM8/DL8)-1</f>
        <v>#DIV/0!</v>
      </c>
      <c r="DN9" s="26" t="e">
        <f t="shared" ref="DN9" si="634">(DN8/DM8)-1</f>
        <v>#DIV/0!</v>
      </c>
      <c r="DO9" s="26" t="e">
        <f t="shared" ref="DO9" si="635">(DO8/DN8)-1</f>
        <v>#DIV/0!</v>
      </c>
      <c r="DP9" s="26" t="e">
        <f t="shared" ref="DP9" si="636">(DP8/DO8)-1</f>
        <v>#DIV/0!</v>
      </c>
      <c r="DQ9" s="26" t="e">
        <f t="shared" ref="DQ9" si="637">(DQ8/DP8)-1</f>
        <v>#DIV/0!</v>
      </c>
      <c r="DR9" s="26" t="e">
        <f t="shared" ref="DR9" si="638">(DR8/DQ8)-1</f>
        <v>#DIV/0!</v>
      </c>
      <c r="DS9" s="26" t="e">
        <f t="shared" ref="DS9" si="639">(DS8/DR8)-1</f>
        <v>#DIV/0!</v>
      </c>
      <c r="DT9" s="26" t="e">
        <f t="shared" ref="DT9" si="640">(DT8/DS8)-1</f>
        <v>#DIV/0!</v>
      </c>
      <c r="DU9" s="26" t="e">
        <f t="shared" ref="DU9" si="641">(DU8/DT8)-1</f>
        <v>#DIV/0!</v>
      </c>
      <c r="DV9" s="26" t="e">
        <f t="shared" ref="DV9" si="642">(DV8/DU8)-1</f>
        <v>#DIV/0!</v>
      </c>
      <c r="DW9" s="26" t="e">
        <f t="shared" ref="DW9" si="643">(DW8/DV8)-1</f>
        <v>#DIV/0!</v>
      </c>
      <c r="DX9" s="26" t="e">
        <f t="shared" ref="DX9" si="644">(DX8/DW8)-1</f>
        <v>#DIV/0!</v>
      </c>
      <c r="DY9" s="26" t="e">
        <f t="shared" ref="DY9" si="645">(DY8/DX8)-1</f>
        <v>#DIV/0!</v>
      </c>
      <c r="DZ9" s="26" t="e">
        <f t="shared" ref="DZ9" si="646">(DZ8/DY8)-1</f>
        <v>#DIV/0!</v>
      </c>
      <c r="EA9" s="26" t="e">
        <f t="shared" ref="EA9" si="647">(EA8/DZ8)-1</f>
        <v>#DIV/0!</v>
      </c>
      <c r="EB9" s="26" t="e">
        <f t="shared" ref="EB9" si="648">(EB8/EA8)-1</f>
        <v>#DIV/0!</v>
      </c>
      <c r="EC9" s="26" t="e">
        <f t="shared" ref="EC9" si="649">(EC8/EB8)-1</f>
        <v>#DIV/0!</v>
      </c>
      <c r="ED9" s="26" t="e">
        <f t="shared" ref="ED9" si="650">(ED8/EC8)-1</f>
        <v>#DIV/0!</v>
      </c>
      <c r="EE9" s="26" t="e">
        <f t="shared" ref="EE9" si="651">(EE8/ED8)-1</f>
        <v>#DIV/0!</v>
      </c>
      <c r="EF9" s="26" t="e">
        <f t="shared" ref="EF9" si="652">(EF8/EE8)-1</f>
        <v>#DIV/0!</v>
      </c>
      <c r="EG9" s="26" t="e">
        <f t="shared" ref="EG9" si="653">(EG8/EF8)-1</f>
        <v>#DIV/0!</v>
      </c>
      <c r="EH9" s="26" t="e">
        <f t="shared" ref="EH9" si="654">(EH8/EG8)-1</f>
        <v>#DIV/0!</v>
      </c>
      <c r="EI9" s="26" t="e">
        <f t="shared" ref="EI9" si="655">(EI8/EH8)-1</f>
        <v>#DIV/0!</v>
      </c>
      <c r="EJ9" s="26" t="e">
        <f t="shared" ref="EJ9" si="656">(EJ8/EI8)-1</f>
        <v>#DIV/0!</v>
      </c>
      <c r="EK9" s="26" t="e">
        <f t="shared" ref="EK9" si="657">(EK8/EJ8)-1</f>
        <v>#DIV/0!</v>
      </c>
      <c r="EL9" s="26" t="e">
        <f t="shared" ref="EL9" si="658">(EL8/EK8)-1</f>
        <v>#DIV/0!</v>
      </c>
      <c r="EM9" s="26" t="e">
        <f t="shared" ref="EM9" si="659">(EM8/EL8)-1</f>
        <v>#DIV/0!</v>
      </c>
      <c r="EN9" s="26" t="e">
        <f t="shared" ref="EN9" si="660">(EN8/EM8)-1</f>
        <v>#DIV/0!</v>
      </c>
      <c r="EO9" s="26" t="e">
        <f t="shared" ref="EO9" si="661">(EO8/EN8)-1</f>
        <v>#DIV/0!</v>
      </c>
      <c r="EP9" s="26" t="e">
        <f t="shared" ref="EP9" si="662">(EP8/EO8)-1</f>
        <v>#DIV/0!</v>
      </c>
      <c r="EQ9" s="26" t="e">
        <f t="shared" ref="EQ9" si="663">(EQ8/EP8)-1</f>
        <v>#DIV/0!</v>
      </c>
      <c r="ER9" s="26" t="e">
        <f t="shared" ref="ER9" si="664">(ER8/EQ8)-1</f>
        <v>#DIV/0!</v>
      </c>
      <c r="ES9" s="26" t="e">
        <f t="shared" ref="ES9" si="665">(ES8/ER8)-1</f>
        <v>#DIV/0!</v>
      </c>
      <c r="ET9" s="26" t="e">
        <f t="shared" ref="ET9" si="666">(ET8/ES8)-1</f>
        <v>#DIV/0!</v>
      </c>
      <c r="EU9" s="26" t="e">
        <f t="shared" ref="EU9" si="667">(EU8/ET8)-1</f>
        <v>#DIV/0!</v>
      </c>
      <c r="EV9" s="26" t="e">
        <f t="shared" ref="EV9" si="668">(EV8/EU8)-1</f>
        <v>#DIV/0!</v>
      </c>
      <c r="EW9" s="26" t="e">
        <f t="shared" ref="EW9" si="669">(EW8/EV8)-1</f>
        <v>#DIV/0!</v>
      </c>
      <c r="EX9" s="26" t="e">
        <f t="shared" ref="EX9" si="670">(EX8/EW8)-1</f>
        <v>#DIV/0!</v>
      </c>
      <c r="EY9" s="26" t="e">
        <f t="shared" ref="EY9" si="671">(EY8/EX8)-1</f>
        <v>#DIV/0!</v>
      </c>
      <c r="EZ9" s="26" t="e">
        <f t="shared" ref="EZ9" si="672">(EZ8/EY8)-1</f>
        <v>#DIV/0!</v>
      </c>
      <c r="FA9" s="26" t="e">
        <f t="shared" ref="FA9" si="673">(FA8/EZ8)-1</f>
        <v>#DIV/0!</v>
      </c>
      <c r="FB9" s="26" t="e">
        <f t="shared" ref="FB9" si="674">(FB8/FA8)-1</f>
        <v>#DIV/0!</v>
      </c>
      <c r="FC9" s="26" t="e">
        <f t="shared" ref="FC9" si="675">(FC8/FB8)-1</f>
        <v>#DIV/0!</v>
      </c>
      <c r="FD9" s="26" t="e">
        <f t="shared" ref="FD9" si="676">(FD8/FC8)-1</f>
        <v>#DIV/0!</v>
      </c>
      <c r="FE9" s="26" t="e">
        <f t="shared" ref="FE9" si="677">(FE8/FD8)-1</f>
        <v>#DIV/0!</v>
      </c>
      <c r="FF9" s="26" t="e">
        <f t="shared" ref="FF9" si="678">(FF8/FE8)-1</f>
        <v>#DIV/0!</v>
      </c>
      <c r="FG9" s="26" t="e">
        <f t="shared" ref="FG9" si="679">(FG8/FF8)-1</f>
        <v>#DIV/0!</v>
      </c>
      <c r="FH9" s="26" t="e">
        <f t="shared" ref="FH9" si="680">(FH8/FG8)-1</f>
        <v>#DIV/0!</v>
      </c>
      <c r="FI9" s="26" t="e">
        <f t="shared" ref="FI9" si="681">(FI8/FH8)-1</f>
        <v>#DIV/0!</v>
      </c>
      <c r="FJ9" s="26" t="e">
        <f t="shared" ref="FJ9" si="682">(FJ8/FI8)-1</f>
        <v>#DIV/0!</v>
      </c>
      <c r="FK9" s="26" t="e">
        <f t="shared" ref="FK9" si="683">(FK8/FJ8)-1</f>
        <v>#DIV/0!</v>
      </c>
      <c r="FL9" s="26" t="e">
        <f t="shared" ref="FL9" si="684">(FL8/FK8)-1</f>
        <v>#DIV/0!</v>
      </c>
      <c r="FM9" s="26" t="e">
        <f t="shared" ref="FM9" si="685">(FM8/FL8)-1</f>
        <v>#DIV/0!</v>
      </c>
      <c r="FN9" s="26" t="e">
        <f t="shared" ref="FN9" si="686">(FN8/FM8)-1</f>
        <v>#DIV/0!</v>
      </c>
      <c r="FO9" s="26" t="e">
        <f t="shared" ref="FO9" si="687">(FO8/FN8)-1</f>
        <v>#DIV/0!</v>
      </c>
      <c r="FP9" s="26" t="e">
        <f t="shared" ref="FP9" si="688">(FP8/FO8)-1</f>
        <v>#DIV/0!</v>
      </c>
      <c r="FQ9" s="26" t="e">
        <f t="shared" ref="FQ9" si="689">(FQ8/FP8)-1</f>
        <v>#DIV/0!</v>
      </c>
      <c r="FR9" s="26" t="e">
        <f t="shared" ref="FR9" si="690">(FR8/FQ8)-1</f>
        <v>#DIV/0!</v>
      </c>
      <c r="FS9" s="26" t="e">
        <f t="shared" ref="FS9" si="691">(FS8/FR8)-1</f>
        <v>#DIV/0!</v>
      </c>
      <c r="FT9" s="26" t="e">
        <f t="shared" ref="FT9" si="692">(FT8/FS8)-1</f>
        <v>#DIV/0!</v>
      </c>
      <c r="FU9" s="26" t="e">
        <f t="shared" ref="FU9" si="693">(FU8/FT8)-1</f>
        <v>#DIV/0!</v>
      </c>
      <c r="FV9" s="26" t="e">
        <f t="shared" ref="FV9" si="694">(FV8/FU8)-1</f>
        <v>#DIV/0!</v>
      </c>
      <c r="FW9" s="26" t="e">
        <f t="shared" ref="FW9" si="695">(FW8/FV8)-1</f>
        <v>#DIV/0!</v>
      </c>
      <c r="FX9" s="26" t="e">
        <f t="shared" ref="FX9" si="696">(FX8/FW8)-1</f>
        <v>#DIV/0!</v>
      </c>
      <c r="FY9" s="26" t="e">
        <f t="shared" ref="FY9" si="697">(FY8/FX8)-1</f>
        <v>#DIV/0!</v>
      </c>
      <c r="FZ9" s="26" t="e">
        <f t="shared" ref="FZ9" si="698">(FZ8/FY8)-1</f>
        <v>#DIV/0!</v>
      </c>
      <c r="GA9" s="26" t="e">
        <f t="shared" ref="GA9" si="699">(GA8/FZ8)-1</f>
        <v>#DIV/0!</v>
      </c>
      <c r="GB9" s="26" t="e">
        <f t="shared" ref="GB9" si="700">(GB8/GA8)-1</f>
        <v>#DIV/0!</v>
      </c>
      <c r="GC9" s="26" t="e">
        <f t="shared" ref="GC9" si="701">(GC8/GB8)-1</f>
        <v>#DIV/0!</v>
      </c>
      <c r="GD9" s="26" t="e">
        <f t="shared" ref="GD9" si="702">(GD8/GC8)-1</f>
        <v>#DIV/0!</v>
      </c>
      <c r="GE9" s="26" t="e">
        <f t="shared" ref="GE9" si="703">(GE8/GD8)-1</f>
        <v>#DIV/0!</v>
      </c>
      <c r="GF9" s="26" t="e">
        <f t="shared" ref="GF9" si="704">(GF8/GE8)-1</f>
        <v>#DIV/0!</v>
      </c>
      <c r="GG9" s="26" t="e">
        <f t="shared" ref="GG9" si="705">(GG8/GF8)-1</f>
        <v>#DIV/0!</v>
      </c>
      <c r="GH9" s="26" t="e">
        <f t="shared" ref="GH9" si="706">(GH8/GG8)-1</f>
        <v>#DIV/0!</v>
      </c>
      <c r="GI9" s="26" t="e">
        <f t="shared" ref="GI9" si="707">(GI8/GH8)-1</f>
        <v>#DIV/0!</v>
      </c>
      <c r="GJ9" s="26" t="e">
        <f t="shared" ref="GJ9" si="708">(GJ8/GI8)-1</f>
        <v>#DIV/0!</v>
      </c>
      <c r="GK9" s="26" t="e">
        <f t="shared" ref="GK9" si="709">(GK8/GJ8)-1</f>
        <v>#DIV/0!</v>
      </c>
      <c r="GL9" s="26" t="e">
        <f t="shared" ref="GL9" si="710">(GL8/GK8)-1</f>
        <v>#DIV/0!</v>
      </c>
      <c r="GM9" s="26" t="e">
        <f t="shared" ref="GM9" si="711">(GM8/GL8)-1</f>
        <v>#DIV/0!</v>
      </c>
      <c r="GN9" s="26" t="e">
        <f t="shared" ref="GN9" si="712">(GN8/GM8)-1</f>
        <v>#DIV/0!</v>
      </c>
      <c r="GO9" s="26" t="e">
        <f t="shared" ref="GO9" si="713">(GO8/GN8)-1</f>
        <v>#DIV/0!</v>
      </c>
      <c r="GP9" s="26" t="e">
        <f t="shared" ref="GP9" si="714">(GP8/GO8)-1</f>
        <v>#DIV/0!</v>
      </c>
      <c r="GQ9" s="26" t="e">
        <f t="shared" ref="GQ9" si="715">(GQ8/GP8)-1</f>
        <v>#DIV/0!</v>
      </c>
      <c r="GR9" s="26" t="e">
        <f t="shared" ref="GR9" si="716">(GR8/GQ8)-1</f>
        <v>#DIV/0!</v>
      </c>
      <c r="GS9" s="26" t="e">
        <f t="shared" ref="GS9" si="717">(GS8/GR8)-1</f>
        <v>#DIV/0!</v>
      </c>
      <c r="GT9" s="26" t="e">
        <f t="shared" ref="GT9" si="718">(GT8/GS8)-1</f>
        <v>#DIV/0!</v>
      </c>
      <c r="GU9" s="26" t="e">
        <f t="shared" ref="GU9" si="719">(GU8/GT8)-1</f>
        <v>#DIV/0!</v>
      </c>
      <c r="GV9" s="26" t="e">
        <f t="shared" ref="GV9" si="720">(GV8/GU8)-1</f>
        <v>#DIV/0!</v>
      </c>
      <c r="GW9" s="26" t="e">
        <f t="shared" ref="GW9" si="721">(GW8/GV8)-1</f>
        <v>#DIV/0!</v>
      </c>
      <c r="GX9" s="26" t="e">
        <f t="shared" ref="GX9" si="722">(GX8/GW8)-1</f>
        <v>#DIV/0!</v>
      </c>
      <c r="GY9" s="26" t="e">
        <f t="shared" ref="GY9" si="723">(GY8/GX8)-1</f>
        <v>#DIV/0!</v>
      </c>
      <c r="GZ9" s="26" t="e">
        <f t="shared" ref="GZ9" si="724">(GZ8/GY8)-1</f>
        <v>#DIV/0!</v>
      </c>
      <c r="HA9" s="26" t="e">
        <f t="shared" ref="HA9" si="725">(HA8/GZ8)-1</f>
        <v>#DIV/0!</v>
      </c>
      <c r="HB9" s="26" t="e">
        <f t="shared" ref="HB9" si="726">(HB8/HA8)-1</f>
        <v>#DIV/0!</v>
      </c>
      <c r="HC9" s="26" t="e">
        <f t="shared" ref="HC9" si="727">(HC8/HB8)-1</f>
        <v>#DIV/0!</v>
      </c>
      <c r="HD9" s="26" t="e">
        <f t="shared" ref="HD9" si="728">(HD8/HC8)-1</f>
        <v>#DIV/0!</v>
      </c>
      <c r="HE9" s="26" t="e">
        <f t="shared" ref="HE9" si="729">(HE8/HD8)-1</f>
        <v>#DIV/0!</v>
      </c>
      <c r="HF9" s="26" t="e">
        <f t="shared" ref="HF9" si="730">(HF8/HE8)-1</f>
        <v>#DIV/0!</v>
      </c>
      <c r="HG9" s="26" t="e">
        <f t="shared" ref="HG9" si="731">(HG8/HF8)-1</f>
        <v>#DIV/0!</v>
      </c>
      <c r="HH9" s="26" t="e">
        <f t="shared" ref="HH9" si="732">(HH8/HG8)-1</f>
        <v>#DIV/0!</v>
      </c>
      <c r="HI9" s="26" t="e">
        <f t="shared" ref="HI9" si="733">(HI8/HH8)-1</f>
        <v>#DIV/0!</v>
      </c>
      <c r="HJ9" s="26" t="e">
        <f t="shared" ref="HJ9" si="734">(HJ8/HI8)-1</f>
        <v>#DIV/0!</v>
      </c>
      <c r="HK9" s="26" t="e">
        <f t="shared" ref="HK9" si="735">(HK8/HJ8)-1</f>
        <v>#DIV/0!</v>
      </c>
      <c r="HL9" s="26" t="e">
        <f t="shared" ref="HL9" si="736">(HL8/HK8)-1</f>
        <v>#DIV/0!</v>
      </c>
      <c r="HM9" s="26" t="e">
        <f t="shared" ref="HM9" si="737">(HM8/HL8)-1</f>
        <v>#DIV/0!</v>
      </c>
      <c r="HN9" s="26" t="e">
        <f t="shared" ref="HN9" si="738">(HN8/HM8)-1</f>
        <v>#DIV/0!</v>
      </c>
      <c r="HO9" s="26" t="e">
        <f t="shared" ref="HO9" si="739">(HO8/HN8)-1</f>
        <v>#DIV/0!</v>
      </c>
      <c r="HP9" s="26" t="e">
        <f t="shared" ref="HP9" si="740">(HP8/HO8)-1</f>
        <v>#DIV/0!</v>
      </c>
      <c r="HQ9" s="26" t="e">
        <f t="shared" ref="HQ9" si="741">(HQ8/HP8)-1</f>
        <v>#DIV/0!</v>
      </c>
      <c r="HR9" s="26" t="e">
        <f t="shared" ref="HR9" si="742">(HR8/HQ8)-1</f>
        <v>#DIV/0!</v>
      </c>
      <c r="HS9" s="26" t="e">
        <f t="shared" ref="HS9" si="743">(HS8/HR8)-1</f>
        <v>#DIV/0!</v>
      </c>
      <c r="HT9" s="26" t="e">
        <f t="shared" ref="HT9" si="744">(HT8/HS8)-1</f>
        <v>#DIV/0!</v>
      </c>
      <c r="HU9" s="26" t="e">
        <f t="shared" ref="HU9" si="745">(HU8/HT8)-1</f>
        <v>#DIV/0!</v>
      </c>
      <c r="HV9" s="26" t="e">
        <f t="shared" ref="HV9" si="746">(HV8/HU8)-1</f>
        <v>#DIV/0!</v>
      </c>
      <c r="HW9" s="26" t="e">
        <f t="shared" ref="HW9" si="747">(HW8/HV8)-1</f>
        <v>#DIV/0!</v>
      </c>
      <c r="HX9" s="26" t="e">
        <f t="shared" ref="HX9" si="748">(HX8/HW8)-1</f>
        <v>#DIV/0!</v>
      </c>
      <c r="HY9" s="26" t="e">
        <f t="shared" ref="HY9" si="749">(HY8/HX8)-1</f>
        <v>#DIV/0!</v>
      </c>
      <c r="HZ9" s="26" t="e">
        <f t="shared" ref="HZ9" si="750">(HZ8/HY8)-1</f>
        <v>#DIV/0!</v>
      </c>
      <c r="IA9" s="26" t="e">
        <f t="shared" ref="IA9" si="751">(IA8/HZ8)-1</f>
        <v>#DIV/0!</v>
      </c>
      <c r="IB9" s="26" t="e">
        <f t="shared" ref="IB9" si="752">(IB8/IA8)-1</f>
        <v>#DIV/0!</v>
      </c>
      <c r="IC9" s="26" t="e">
        <f t="shared" ref="IC9" si="753">(IC8/IB8)-1</f>
        <v>#DIV/0!</v>
      </c>
      <c r="ID9" s="26" t="e">
        <f t="shared" ref="ID9" si="754">(ID8/IC8)-1</f>
        <v>#DIV/0!</v>
      </c>
      <c r="IE9" s="26" t="e">
        <f t="shared" ref="IE9" si="755">(IE8/ID8)-1</f>
        <v>#DIV/0!</v>
      </c>
      <c r="IF9" s="26" t="e">
        <f t="shared" ref="IF9" si="756">(IF8/IE8)-1</f>
        <v>#DIV/0!</v>
      </c>
      <c r="IG9" s="26" t="e">
        <f t="shared" ref="IG9" si="757">(IG8/IF8)-1</f>
        <v>#DIV/0!</v>
      </c>
    </row>
    <row r="10" spans="2:241" ht="17" thickBot="1">
      <c r="B10" s="25" t="s">
        <v>80</v>
      </c>
      <c r="D10" s="25"/>
      <c r="E10" s="25">
        <f>E8</f>
        <v>0</v>
      </c>
      <c r="F10" s="25">
        <f t="shared" ref="F10:AK10" si="758">F8-E8</f>
        <v>0</v>
      </c>
      <c r="G10" s="25">
        <f t="shared" si="758"/>
        <v>0</v>
      </c>
      <c r="H10" s="25">
        <f t="shared" si="758"/>
        <v>0</v>
      </c>
      <c r="I10" s="25">
        <f t="shared" si="758"/>
        <v>0</v>
      </c>
      <c r="J10" s="25">
        <f t="shared" si="758"/>
        <v>0</v>
      </c>
      <c r="K10" s="25">
        <f t="shared" si="758"/>
        <v>0</v>
      </c>
      <c r="L10" s="25">
        <f t="shared" si="758"/>
        <v>0</v>
      </c>
      <c r="M10" s="25">
        <f t="shared" si="758"/>
        <v>0</v>
      </c>
      <c r="N10" s="25">
        <f t="shared" si="758"/>
        <v>0</v>
      </c>
      <c r="O10" s="25">
        <f t="shared" si="758"/>
        <v>0</v>
      </c>
      <c r="P10" s="25">
        <f t="shared" si="758"/>
        <v>1</v>
      </c>
      <c r="Q10" s="25">
        <f t="shared" si="758"/>
        <v>1</v>
      </c>
      <c r="R10" s="25">
        <f t="shared" si="758"/>
        <v>1</v>
      </c>
      <c r="S10" s="25">
        <f t="shared" si="758"/>
        <v>0</v>
      </c>
      <c r="T10" s="25">
        <f t="shared" si="758"/>
        <v>0</v>
      </c>
      <c r="U10" s="25">
        <f t="shared" si="758"/>
        <v>0</v>
      </c>
      <c r="V10" s="25">
        <f t="shared" si="758"/>
        <v>2</v>
      </c>
      <c r="W10" s="25">
        <f t="shared" si="758"/>
        <v>0</v>
      </c>
      <c r="X10" s="25">
        <f t="shared" si="758"/>
        <v>0</v>
      </c>
      <c r="Y10" s="25">
        <f t="shared" si="758"/>
        <v>9</v>
      </c>
      <c r="Z10" s="25">
        <f t="shared" si="758"/>
        <v>8</v>
      </c>
      <c r="AA10" s="25">
        <f t="shared" si="758"/>
        <v>0</v>
      </c>
      <c r="AB10" s="25">
        <f t="shared" si="758"/>
        <v>21</v>
      </c>
      <c r="AC10" s="25">
        <f t="shared" si="758"/>
        <v>0</v>
      </c>
      <c r="AD10" s="25">
        <f t="shared" si="758"/>
        <v>0</v>
      </c>
      <c r="AE10" s="25">
        <f t="shared" si="758"/>
        <v>0</v>
      </c>
      <c r="AF10" s="25">
        <f t="shared" si="758"/>
        <v>0</v>
      </c>
      <c r="AG10" s="25">
        <f t="shared" si="758"/>
        <v>0</v>
      </c>
      <c r="AH10" s="25">
        <f t="shared" si="758"/>
        <v>0</v>
      </c>
      <c r="AI10" s="25">
        <f t="shared" si="758"/>
        <v>25</v>
      </c>
      <c r="AJ10" s="25">
        <f t="shared" si="758"/>
        <v>0</v>
      </c>
      <c r="AK10" s="25">
        <f t="shared" si="758"/>
        <v>7</v>
      </c>
      <c r="AL10" s="25">
        <f t="shared" ref="AL10:BQ10" si="759">AL8-AK8</f>
        <v>0</v>
      </c>
      <c r="AM10" s="25">
        <f t="shared" si="759"/>
        <v>65</v>
      </c>
      <c r="AN10" s="25">
        <f t="shared" si="759"/>
        <v>44</v>
      </c>
      <c r="AO10" s="25">
        <f t="shared" si="759"/>
        <v>12</v>
      </c>
      <c r="AP10" s="25">
        <f t="shared" si="759"/>
        <v>9</v>
      </c>
      <c r="AQ10" s="25">
        <f t="shared" si="759"/>
        <v>28</v>
      </c>
      <c r="AR10" s="25">
        <f t="shared" si="759"/>
        <v>33</v>
      </c>
      <c r="AS10" s="25">
        <f t="shared" si="759"/>
        <v>11</v>
      </c>
      <c r="AT10" s="25">
        <f t="shared" si="759"/>
        <v>0</v>
      </c>
      <c r="AU10" s="25">
        <f t="shared" si="759"/>
        <v>70</v>
      </c>
      <c r="AV10" s="25">
        <f t="shared" si="759"/>
        <v>36</v>
      </c>
      <c r="AW10" s="25">
        <f t="shared" si="759"/>
        <v>110</v>
      </c>
      <c r="AX10" s="25">
        <f t="shared" si="759"/>
        <v>26</v>
      </c>
      <c r="AY10" s="25">
        <f t="shared" si="759"/>
        <v>91</v>
      </c>
      <c r="AZ10" s="25">
        <f t="shared" si="759"/>
        <v>0</v>
      </c>
      <c r="BA10" s="25">
        <f t="shared" si="759"/>
        <v>0</v>
      </c>
      <c r="BB10" s="25">
        <f t="shared" si="759"/>
        <v>307</v>
      </c>
      <c r="BC10" s="25">
        <f t="shared" si="759"/>
        <v>226</v>
      </c>
      <c r="BD10" s="25">
        <f t="shared" si="759"/>
        <v>58</v>
      </c>
      <c r="BE10" s="25">
        <f t="shared" si="759"/>
        <v>27</v>
      </c>
      <c r="BF10" s="25">
        <f t="shared" si="759"/>
        <v>49</v>
      </c>
      <c r="BG10" s="25">
        <f t="shared" si="759"/>
        <v>52</v>
      </c>
      <c r="BH10" s="25">
        <f t="shared" si="759"/>
        <v>28</v>
      </c>
      <c r="BI10" s="25">
        <f t="shared" si="759"/>
        <v>32</v>
      </c>
      <c r="BJ10" s="25">
        <f t="shared" si="759"/>
        <v>81</v>
      </c>
      <c r="BK10" s="25">
        <f t="shared" si="759"/>
        <v>49</v>
      </c>
      <c r="BL10" s="25">
        <f t="shared" si="759"/>
        <v>128</v>
      </c>
      <c r="BM10" s="25">
        <f t="shared" si="759"/>
        <v>24</v>
      </c>
      <c r="BN10" s="25">
        <f t="shared" si="759"/>
        <v>18</v>
      </c>
      <c r="BO10" s="25">
        <f t="shared" si="759"/>
        <v>23</v>
      </c>
      <c r="BP10" s="25">
        <f t="shared" si="759"/>
        <v>31</v>
      </c>
      <c r="BQ10" s="25">
        <f t="shared" si="759"/>
        <v>333</v>
      </c>
      <c r="BR10" s="25">
        <f t="shared" ref="BR10:CC10" si="760">BR8-BQ8</f>
        <v>182</v>
      </c>
      <c r="BS10" s="25">
        <f t="shared" si="760"/>
        <v>164</v>
      </c>
      <c r="BT10" s="25">
        <f t="shared" si="760"/>
        <v>77</v>
      </c>
      <c r="BU10" s="25">
        <f t="shared" si="760"/>
        <v>50</v>
      </c>
      <c r="BV10" s="25">
        <f t="shared" si="760"/>
        <v>0</v>
      </c>
      <c r="BW10" s="25">
        <f t="shared" si="760"/>
        <v>464</v>
      </c>
      <c r="BX10" s="25">
        <f t="shared" si="760"/>
        <v>169</v>
      </c>
      <c r="BY10" s="25">
        <f t="shared" si="760"/>
        <v>16</v>
      </c>
      <c r="BZ10" s="25">
        <f t="shared" si="760"/>
        <v>130</v>
      </c>
      <c r="CA10" s="25">
        <f t="shared" si="760"/>
        <v>494</v>
      </c>
      <c r="CB10" s="25">
        <f t="shared" si="760"/>
        <v>814</v>
      </c>
      <c r="CC10" s="25">
        <f t="shared" si="760"/>
        <v>1794</v>
      </c>
      <c r="CD10" s="25">
        <f t="shared" ref="CD10:CV10" si="761">CD8-CC8</f>
        <v>1</v>
      </c>
      <c r="CE10" s="25">
        <f t="shared" si="761"/>
        <v>21</v>
      </c>
      <c r="CF10" s="25">
        <f t="shared" si="761"/>
        <v>0</v>
      </c>
      <c r="CG10" s="25">
        <f t="shared" si="761"/>
        <v>1138</v>
      </c>
      <c r="CH10" s="25">
        <f t="shared" si="761"/>
        <v>115</v>
      </c>
      <c r="CI10" s="25">
        <f t="shared" si="761"/>
        <v>9844</v>
      </c>
      <c r="CJ10" s="25">
        <f t="shared" si="761"/>
        <v>273</v>
      </c>
      <c r="CK10" s="25">
        <f t="shared" si="761"/>
        <v>274</v>
      </c>
      <c r="CL10" s="25">
        <f t="shared" si="761"/>
        <v>253</v>
      </c>
      <c r="CM10" s="25">
        <f t="shared" si="761"/>
        <v>18</v>
      </c>
      <c r="CN10" s="25">
        <f t="shared" si="761"/>
        <v>544</v>
      </c>
      <c r="CO10" s="25">
        <f t="shared" si="761"/>
        <v>275</v>
      </c>
      <c r="CP10" s="25">
        <f t="shared" si="761"/>
        <v>-19186</v>
      </c>
      <c r="CQ10" s="25">
        <f t="shared" si="761"/>
        <v>0</v>
      </c>
      <c r="CR10" s="25">
        <f t="shared" si="761"/>
        <v>0</v>
      </c>
      <c r="CS10" s="25">
        <f t="shared" si="761"/>
        <v>0</v>
      </c>
      <c r="CT10" s="25">
        <f t="shared" si="761"/>
        <v>0</v>
      </c>
      <c r="CU10" s="25">
        <f t="shared" si="761"/>
        <v>0</v>
      </c>
      <c r="CV10" s="25">
        <f t="shared" si="761"/>
        <v>0</v>
      </c>
      <c r="CW10" s="25">
        <f t="shared" ref="CW10" si="762">CW8-CV8</f>
        <v>0</v>
      </c>
      <c r="CX10" s="25">
        <f t="shared" ref="CX10" si="763">CX8-CW8</f>
        <v>0</v>
      </c>
      <c r="CY10" s="25">
        <f t="shared" ref="CY10" si="764">CY8-CX8</f>
        <v>0</v>
      </c>
      <c r="CZ10" s="25">
        <f t="shared" ref="CZ10" si="765">CZ8-CY8</f>
        <v>0</v>
      </c>
      <c r="DA10" s="25">
        <f t="shared" ref="DA10" si="766">DA8-CZ8</f>
        <v>0</v>
      </c>
      <c r="DB10" s="25">
        <f t="shared" ref="DB10" si="767">DB8-DA8</f>
        <v>0</v>
      </c>
      <c r="DC10" s="25">
        <f t="shared" ref="DC10" si="768">DC8-DB8</f>
        <v>0</v>
      </c>
      <c r="DD10" s="25">
        <f t="shared" ref="DD10" si="769">DD8-DC8</f>
        <v>0</v>
      </c>
      <c r="DE10" s="25">
        <f t="shared" ref="DE10" si="770">DE8-DD8</f>
        <v>0</v>
      </c>
      <c r="DF10" s="25">
        <f t="shared" ref="DF10" si="771">DF8-DE8</f>
        <v>0</v>
      </c>
      <c r="DG10" s="25">
        <f t="shared" ref="DG10" si="772">DG8-DF8</f>
        <v>0</v>
      </c>
      <c r="DH10" s="25">
        <f t="shared" ref="DH10" si="773">DH8-DG8</f>
        <v>0</v>
      </c>
      <c r="DI10" s="25">
        <f t="shared" ref="DI10" si="774">DI8-DH8</f>
        <v>0</v>
      </c>
      <c r="DJ10" s="25">
        <f t="shared" ref="DJ10" si="775">DJ8-DI8</f>
        <v>0</v>
      </c>
      <c r="DK10" s="25">
        <f t="shared" ref="DK10" si="776">DK8-DJ8</f>
        <v>0</v>
      </c>
      <c r="DL10" s="25">
        <f t="shared" ref="DL10" si="777">DL8-DK8</f>
        <v>0</v>
      </c>
      <c r="DM10" s="25">
        <f t="shared" ref="DM10" si="778">DM8-DL8</f>
        <v>0</v>
      </c>
      <c r="DN10" s="25">
        <f t="shared" ref="DN10" si="779">DN8-DM8</f>
        <v>0</v>
      </c>
      <c r="DO10" s="25">
        <f t="shared" ref="DO10" si="780">DO8-DN8</f>
        <v>0</v>
      </c>
      <c r="DP10" s="25">
        <f t="shared" ref="DP10" si="781">DP8-DO8</f>
        <v>0</v>
      </c>
      <c r="DQ10" s="25">
        <f t="shared" ref="DQ10" si="782">DQ8-DP8</f>
        <v>0</v>
      </c>
      <c r="DR10" s="25">
        <f t="shared" ref="DR10" si="783">DR8-DQ8</f>
        <v>0</v>
      </c>
      <c r="DS10" s="25">
        <f t="shared" ref="DS10" si="784">DS8-DR8</f>
        <v>0</v>
      </c>
      <c r="DT10" s="25">
        <f t="shared" ref="DT10" si="785">DT8-DS8</f>
        <v>0</v>
      </c>
      <c r="DU10" s="25">
        <f t="shared" ref="DU10" si="786">DU8-DT8</f>
        <v>0</v>
      </c>
      <c r="DV10" s="25">
        <f t="shared" ref="DV10" si="787">DV8-DU8</f>
        <v>0</v>
      </c>
      <c r="DW10" s="25">
        <f t="shared" ref="DW10" si="788">DW8-DV8</f>
        <v>0</v>
      </c>
      <c r="DX10" s="25">
        <f t="shared" ref="DX10" si="789">DX8-DW8</f>
        <v>0</v>
      </c>
      <c r="DY10" s="25">
        <f t="shared" ref="DY10" si="790">DY8-DX8</f>
        <v>0</v>
      </c>
      <c r="DZ10" s="25">
        <f t="shared" ref="DZ10" si="791">DZ8-DY8</f>
        <v>0</v>
      </c>
      <c r="EA10" s="25">
        <f t="shared" ref="EA10" si="792">EA8-DZ8</f>
        <v>0</v>
      </c>
      <c r="EB10" s="25">
        <f t="shared" ref="EB10" si="793">EB8-EA8</f>
        <v>0</v>
      </c>
      <c r="EC10" s="25">
        <f t="shared" ref="EC10" si="794">EC8-EB8</f>
        <v>0</v>
      </c>
      <c r="ED10" s="25">
        <f t="shared" ref="ED10" si="795">ED8-EC8</f>
        <v>0</v>
      </c>
      <c r="EE10" s="25">
        <f t="shared" ref="EE10" si="796">EE8-ED8</f>
        <v>0</v>
      </c>
      <c r="EF10" s="25">
        <f t="shared" ref="EF10" si="797">EF8-EE8</f>
        <v>0</v>
      </c>
      <c r="EG10" s="25">
        <f t="shared" ref="EG10" si="798">EG8-EF8</f>
        <v>0</v>
      </c>
      <c r="EH10" s="25">
        <f t="shared" ref="EH10" si="799">EH8-EG8</f>
        <v>0</v>
      </c>
      <c r="EI10" s="25">
        <f t="shared" ref="EI10" si="800">EI8-EH8</f>
        <v>0</v>
      </c>
      <c r="EJ10" s="25">
        <f t="shared" ref="EJ10" si="801">EJ8-EI8</f>
        <v>0</v>
      </c>
      <c r="EK10" s="25">
        <f t="shared" ref="EK10" si="802">EK8-EJ8</f>
        <v>0</v>
      </c>
      <c r="EL10" s="25">
        <f t="shared" ref="EL10" si="803">EL8-EK8</f>
        <v>0</v>
      </c>
      <c r="EM10" s="25">
        <f t="shared" ref="EM10" si="804">EM8-EL8</f>
        <v>0</v>
      </c>
      <c r="EN10" s="25">
        <f t="shared" ref="EN10" si="805">EN8-EM8</f>
        <v>0</v>
      </c>
      <c r="EO10" s="25">
        <f t="shared" ref="EO10" si="806">EO8-EN8</f>
        <v>0</v>
      </c>
      <c r="EP10" s="25">
        <f t="shared" ref="EP10" si="807">EP8-EO8</f>
        <v>0</v>
      </c>
      <c r="EQ10" s="25">
        <f t="shared" ref="EQ10" si="808">EQ8-EP8</f>
        <v>0</v>
      </c>
      <c r="ER10" s="25">
        <f t="shared" ref="ER10" si="809">ER8-EQ8</f>
        <v>0</v>
      </c>
      <c r="ES10" s="25">
        <f t="shared" ref="ES10" si="810">ES8-ER8</f>
        <v>0</v>
      </c>
      <c r="ET10" s="25">
        <f t="shared" ref="ET10" si="811">ET8-ES8</f>
        <v>0</v>
      </c>
      <c r="EU10" s="25">
        <f t="shared" ref="EU10" si="812">EU8-ET8</f>
        <v>0</v>
      </c>
      <c r="EV10" s="25">
        <f t="shared" ref="EV10" si="813">EV8-EU8</f>
        <v>0</v>
      </c>
      <c r="EW10" s="25">
        <f t="shared" ref="EW10" si="814">EW8-EV8</f>
        <v>0</v>
      </c>
      <c r="EX10" s="25">
        <f t="shared" ref="EX10" si="815">EX8-EW8</f>
        <v>0</v>
      </c>
      <c r="EY10" s="25">
        <f t="shared" ref="EY10" si="816">EY8-EX8</f>
        <v>0</v>
      </c>
      <c r="EZ10" s="25">
        <f t="shared" ref="EZ10" si="817">EZ8-EY8</f>
        <v>0</v>
      </c>
      <c r="FA10" s="25">
        <f t="shared" ref="FA10" si="818">FA8-EZ8</f>
        <v>0</v>
      </c>
      <c r="FB10" s="25">
        <f t="shared" ref="FB10" si="819">FB8-FA8</f>
        <v>0</v>
      </c>
      <c r="FC10" s="25">
        <f t="shared" ref="FC10" si="820">FC8-FB8</f>
        <v>0</v>
      </c>
      <c r="FD10" s="25">
        <f t="shared" ref="FD10" si="821">FD8-FC8</f>
        <v>0</v>
      </c>
      <c r="FE10" s="25">
        <f t="shared" ref="FE10" si="822">FE8-FD8</f>
        <v>0</v>
      </c>
      <c r="FF10" s="25">
        <f t="shared" ref="FF10" si="823">FF8-FE8</f>
        <v>0</v>
      </c>
      <c r="FG10" s="25">
        <f t="shared" ref="FG10" si="824">FG8-FF8</f>
        <v>0</v>
      </c>
      <c r="FH10" s="25">
        <f t="shared" ref="FH10" si="825">FH8-FG8</f>
        <v>0</v>
      </c>
      <c r="FI10" s="25">
        <f t="shared" ref="FI10" si="826">FI8-FH8</f>
        <v>0</v>
      </c>
      <c r="FJ10" s="25">
        <f t="shared" ref="FJ10" si="827">FJ8-FI8</f>
        <v>0</v>
      </c>
      <c r="FK10" s="25">
        <f t="shared" ref="FK10" si="828">FK8-FJ8</f>
        <v>0</v>
      </c>
      <c r="FL10" s="25">
        <f t="shared" ref="FL10" si="829">FL8-FK8</f>
        <v>0</v>
      </c>
      <c r="FM10" s="25">
        <f t="shared" ref="FM10" si="830">FM8-FL8</f>
        <v>0</v>
      </c>
      <c r="FN10" s="25">
        <f t="shared" ref="FN10" si="831">FN8-FM8</f>
        <v>0</v>
      </c>
      <c r="FO10" s="25">
        <f t="shared" ref="FO10" si="832">FO8-FN8</f>
        <v>0</v>
      </c>
      <c r="FP10" s="25">
        <f t="shared" ref="FP10" si="833">FP8-FO8</f>
        <v>0</v>
      </c>
      <c r="FQ10" s="25">
        <f t="shared" ref="FQ10" si="834">FQ8-FP8</f>
        <v>0</v>
      </c>
      <c r="FR10" s="25">
        <f t="shared" ref="FR10" si="835">FR8-FQ8</f>
        <v>0</v>
      </c>
      <c r="FS10" s="25">
        <f t="shared" ref="FS10" si="836">FS8-FR8</f>
        <v>0</v>
      </c>
      <c r="FT10" s="25">
        <f t="shared" ref="FT10" si="837">FT8-FS8</f>
        <v>0</v>
      </c>
      <c r="FU10" s="25">
        <f t="shared" ref="FU10" si="838">FU8-FT8</f>
        <v>0</v>
      </c>
      <c r="FV10" s="25">
        <f t="shared" ref="FV10" si="839">FV8-FU8</f>
        <v>0</v>
      </c>
      <c r="FW10" s="25">
        <f t="shared" ref="FW10" si="840">FW8-FV8</f>
        <v>0</v>
      </c>
      <c r="FX10" s="25">
        <f t="shared" ref="FX10" si="841">FX8-FW8</f>
        <v>0</v>
      </c>
      <c r="FY10" s="25">
        <f t="shared" ref="FY10" si="842">FY8-FX8</f>
        <v>0</v>
      </c>
      <c r="FZ10" s="25">
        <f t="shared" ref="FZ10" si="843">FZ8-FY8</f>
        <v>0</v>
      </c>
      <c r="GA10" s="25">
        <f t="shared" ref="GA10" si="844">GA8-FZ8</f>
        <v>0</v>
      </c>
      <c r="GB10" s="25">
        <f t="shared" ref="GB10" si="845">GB8-GA8</f>
        <v>0</v>
      </c>
      <c r="GC10" s="25">
        <f t="shared" ref="GC10" si="846">GC8-GB8</f>
        <v>0</v>
      </c>
      <c r="GD10" s="25">
        <f t="shared" ref="GD10" si="847">GD8-GC8</f>
        <v>0</v>
      </c>
      <c r="GE10" s="25">
        <f t="shared" ref="GE10" si="848">GE8-GD8</f>
        <v>0</v>
      </c>
      <c r="GF10" s="25">
        <f t="shared" ref="GF10" si="849">GF8-GE8</f>
        <v>0</v>
      </c>
      <c r="GG10" s="25">
        <f t="shared" ref="GG10" si="850">GG8-GF8</f>
        <v>0</v>
      </c>
      <c r="GH10" s="25">
        <f t="shared" ref="GH10" si="851">GH8-GG8</f>
        <v>0</v>
      </c>
      <c r="GI10" s="25">
        <f t="shared" ref="GI10" si="852">GI8-GH8</f>
        <v>0</v>
      </c>
      <c r="GJ10" s="25">
        <f t="shared" ref="GJ10" si="853">GJ8-GI8</f>
        <v>0</v>
      </c>
      <c r="GK10" s="25">
        <f t="shared" ref="GK10" si="854">GK8-GJ8</f>
        <v>0</v>
      </c>
      <c r="GL10" s="25">
        <f t="shared" ref="GL10" si="855">GL8-GK8</f>
        <v>0</v>
      </c>
      <c r="GM10" s="25">
        <f t="shared" ref="GM10" si="856">GM8-GL8</f>
        <v>0</v>
      </c>
      <c r="GN10" s="25">
        <f t="shared" ref="GN10" si="857">GN8-GM8</f>
        <v>0</v>
      </c>
      <c r="GO10" s="25">
        <f t="shared" ref="GO10" si="858">GO8-GN8</f>
        <v>0</v>
      </c>
      <c r="GP10" s="25">
        <f t="shared" ref="GP10" si="859">GP8-GO8</f>
        <v>0</v>
      </c>
      <c r="GQ10" s="25">
        <f t="shared" ref="GQ10" si="860">GQ8-GP8</f>
        <v>0</v>
      </c>
      <c r="GR10" s="25">
        <f t="shared" ref="GR10" si="861">GR8-GQ8</f>
        <v>0</v>
      </c>
      <c r="GS10" s="25">
        <f t="shared" ref="GS10" si="862">GS8-GR8</f>
        <v>0</v>
      </c>
      <c r="GT10" s="25">
        <f t="shared" ref="GT10" si="863">GT8-GS8</f>
        <v>0</v>
      </c>
      <c r="GU10" s="25">
        <f t="shared" ref="GU10" si="864">GU8-GT8</f>
        <v>0</v>
      </c>
      <c r="GV10" s="25">
        <f t="shared" ref="GV10" si="865">GV8-GU8</f>
        <v>0</v>
      </c>
      <c r="GW10" s="25">
        <f t="shared" ref="GW10" si="866">GW8-GV8</f>
        <v>0</v>
      </c>
      <c r="GX10" s="25">
        <f t="shared" ref="GX10" si="867">GX8-GW8</f>
        <v>0</v>
      </c>
      <c r="GY10" s="25">
        <f t="shared" ref="GY10" si="868">GY8-GX8</f>
        <v>0</v>
      </c>
      <c r="GZ10" s="25">
        <f t="shared" ref="GZ10" si="869">GZ8-GY8</f>
        <v>0</v>
      </c>
      <c r="HA10" s="25">
        <f t="shared" ref="HA10" si="870">HA8-GZ8</f>
        <v>0</v>
      </c>
      <c r="HB10" s="25">
        <f t="shared" ref="HB10" si="871">HB8-HA8</f>
        <v>0</v>
      </c>
      <c r="HC10" s="25">
        <f t="shared" ref="HC10" si="872">HC8-HB8</f>
        <v>0</v>
      </c>
      <c r="HD10" s="25">
        <f t="shared" ref="HD10" si="873">HD8-HC8</f>
        <v>0</v>
      </c>
      <c r="HE10" s="25">
        <f t="shared" ref="HE10" si="874">HE8-HD8</f>
        <v>0</v>
      </c>
      <c r="HF10" s="25">
        <f t="shared" ref="HF10" si="875">HF8-HE8</f>
        <v>0</v>
      </c>
      <c r="HG10" s="25">
        <f t="shared" ref="HG10" si="876">HG8-HF8</f>
        <v>0</v>
      </c>
      <c r="HH10" s="25">
        <f t="shared" ref="HH10" si="877">HH8-HG8</f>
        <v>0</v>
      </c>
      <c r="HI10" s="25">
        <f t="shared" ref="HI10" si="878">HI8-HH8</f>
        <v>0</v>
      </c>
      <c r="HJ10" s="25">
        <f t="shared" ref="HJ10" si="879">HJ8-HI8</f>
        <v>0</v>
      </c>
      <c r="HK10" s="25">
        <f t="shared" ref="HK10" si="880">HK8-HJ8</f>
        <v>0</v>
      </c>
      <c r="HL10" s="25">
        <f t="shared" ref="HL10" si="881">HL8-HK8</f>
        <v>0</v>
      </c>
      <c r="HM10" s="25">
        <f t="shared" ref="HM10" si="882">HM8-HL8</f>
        <v>0</v>
      </c>
      <c r="HN10" s="25">
        <f t="shared" ref="HN10" si="883">HN8-HM8</f>
        <v>0</v>
      </c>
      <c r="HO10" s="25">
        <f t="shared" ref="HO10" si="884">HO8-HN8</f>
        <v>0</v>
      </c>
      <c r="HP10" s="25">
        <f t="shared" ref="HP10" si="885">HP8-HO8</f>
        <v>0</v>
      </c>
      <c r="HQ10" s="25">
        <f t="shared" ref="HQ10" si="886">HQ8-HP8</f>
        <v>0</v>
      </c>
      <c r="HR10" s="25">
        <f t="shared" ref="HR10" si="887">HR8-HQ8</f>
        <v>0</v>
      </c>
      <c r="HS10" s="25">
        <f t="shared" ref="HS10" si="888">HS8-HR8</f>
        <v>0</v>
      </c>
      <c r="HT10" s="25">
        <f t="shared" ref="HT10" si="889">HT8-HS8</f>
        <v>0</v>
      </c>
      <c r="HU10" s="25">
        <f t="shared" ref="HU10" si="890">HU8-HT8</f>
        <v>0</v>
      </c>
      <c r="HV10" s="25">
        <f t="shared" ref="HV10" si="891">HV8-HU8</f>
        <v>0</v>
      </c>
      <c r="HW10" s="25">
        <f t="shared" ref="HW10" si="892">HW8-HV8</f>
        <v>0</v>
      </c>
      <c r="HX10" s="25">
        <f t="shared" ref="HX10" si="893">HX8-HW8</f>
        <v>0</v>
      </c>
      <c r="HY10" s="25">
        <f t="shared" ref="HY10" si="894">HY8-HX8</f>
        <v>0</v>
      </c>
      <c r="HZ10" s="25">
        <f t="shared" ref="HZ10" si="895">HZ8-HY8</f>
        <v>0</v>
      </c>
      <c r="IA10" s="25">
        <f t="shared" ref="IA10" si="896">IA8-HZ8</f>
        <v>0</v>
      </c>
      <c r="IB10" s="25">
        <f t="shared" ref="IB10" si="897">IB8-IA8</f>
        <v>0</v>
      </c>
      <c r="IC10" s="25">
        <f t="shared" ref="IC10" si="898">IC8-IB8</f>
        <v>0</v>
      </c>
      <c r="ID10" s="25">
        <f t="shared" ref="ID10" si="899">ID8-IC8</f>
        <v>0</v>
      </c>
      <c r="IE10" s="25">
        <f t="shared" ref="IE10" si="900">IE8-ID8</f>
        <v>0</v>
      </c>
      <c r="IF10" s="25">
        <f t="shared" ref="IF10" si="901">IF8-IE8</f>
        <v>0</v>
      </c>
      <c r="IG10" s="25">
        <f t="shared" ref="IG10" si="902">IG8-IF8</f>
        <v>0</v>
      </c>
    </row>
    <row r="11" spans="2:241" ht="5" customHeight="1" thickBot="1">
      <c r="D11" s="17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</row>
    <row r="12" spans="2:241" s="43" customFormat="1" ht="20" thickBot="1">
      <c r="B12" s="45" t="s">
        <v>82</v>
      </c>
      <c r="C12" s="42"/>
      <c r="D12" s="45"/>
      <c r="E12" s="45">
        <v>101</v>
      </c>
      <c r="F12" s="45">
        <v>117</v>
      </c>
      <c r="G12" s="45">
        <v>147</v>
      </c>
      <c r="H12" s="45">
        <v>181</v>
      </c>
      <c r="I12" s="45">
        <v>224</v>
      </c>
      <c r="J12" s="45">
        <v>281</v>
      </c>
      <c r="K12" s="45">
        <v>339</v>
      </c>
      <c r="L12" s="45">
        <v>375</v>
      </c>
      <c r="M12" s="45">
        <v>471</v>
      </c>
      <c r="N12" s="45">
        <v>637</v>
      </c>
      <c r="O12" s="45">
        <v>1308</v>
      </c>
      <c r="P12" s="45">
        <v>1704</v>
      </c>
      <c r="Q12" s="45">
        <v>2271</v>
      </c>
      <c r="R12" s="45">
        <v>2908</v>
      </c>
      <c r="S12" s="45">
        <v>4030</v>
      </c>
      <c r="T12" s="45">
        <v>5067</v>
      </c>
      <c r="U12" s="45">
        <v>6061</v>
      </c>
      <c r="V12" s="45">
        <v>7732</v>
      </c>
      <c r="W12" s="45">
        <v>9854</v>
      </c>
      <c r="X12" s="45">
        <v>11779</v>
      </c>
      <c r="Y12" s="45">
        <v>13674</v>
      </c>
      <c r="Z12" s="45">
        <v>15474</v>
      </c>
      <c r="AA12" s="45">
        <v>21155</v>
      </c>
      <c r="AB12" s="45">
        <v>22257</v>
      </c>
      <c r="AC12" s="45">
        <v>25431</v>
      </c>
      <c r="AD12" s="45">
        <v>32754</v>
      </c>
      <c r="AE12" s="45">
        <v>38042</v>
      </c>
      <c r="AF12" s="45">
        <v>44206</v>
      </c>
      <c r="AG12" s="45">
        <v>52086</v>
      </c>
      <c r="AH12" s="45">
        <v>59457</v>
      </c>
      <c r="AI12" s="45">
        <v>66895</v>
      </c>
      <c r="AJ12" s="45">
        <v>74377</v>
      </c>
      <c r="AK12" s="45">
        <v>81087</v>
      </c>
      <c r="AL12" s="45">
        <v>86370</v>
      </c>
      <c r="AM12" s="45">
        <v>91794</v>
      </c>
      <c r="AN12" s="45">
        <v>99730</v>
      </c>
      <c r="AO12" s="45">
        <v>104886</v>
      </c>
      <c r="AP12" s="45">
        <v>115158</v>
      </c>
      <c r="AQ12" s="45">
        <v>123564</v>
      </c>
      <c r="AR12" s="45">
        <v>130300</v>
      </c>
      <c r="AS12" s="45">
        <v>136243</v>
      </c>
      <c r="AT12" s="45">
        <v>139184</v>
      </c>
      <c r="AU12" s="45">
        <v>142514</v>
      </c>
      <c r="AV12" s="45">
        <v>150804</v>
      </c>
      <c r="AW12" s="45">
        <v>154727</v>
      </c>
      <c r="AX12" s="45">
        <v>158940</v>
      </c>
      <c r="AY12" s="45">
        <v>162711</v>
      </c>
      <c r="AZ12" s="45">
        <v>187604</v>
      </c>
      <c r="BA12" s="45">
        <v>198353</v>
      </c>
      <c r="BB12" s="45">
        <v>202769</v>
      </c>
      <c r="BC12" s="45">
        <v>210302</v>
      </c>
      <c r="BD12" s="45">
        <v>219848</v>
      </c>
      <c r="BE12" s="45">
        <v>227393</v>
      </c>
      <c r="BF12" s="45">
        <v>231616</v>
      </c>
      <c r="BG12" s="45">
        <v>236229</v>
      </c>
      <c r="BH12" s="45">
        <v>237390</v>
      </c>
      <c r="BI12" s="45">
        <v>238884</v>
      </c>
      <c r="BJ12" s="45">
        <v>243474</v>
      </c>
      <c r="BK12" s="45">
        <v>247343</v>
      </c>
      <c r="BL12" s="45">
        <v>250905</v>
      </c>
      <c r="BM12" s="45">
        <v>252728</v>
      </c>
      <c r="BN12" s="45">
        <v>252889</v>
      </c>
      <c r="BO12" s="45">
        <v>254510</v>
      </c>
      <c r="BP12" s="45">
        <v>258488</v>
      </c>
      <c r="BQ12" s="45">
        <v>262041</v>
      </c>
      <c r="BR12" s="45">
        <v>265572</v>
      </c>
      <c r="BS12" s="45">
        <v>269266</v>
      </c>
      <c r="BT12" s="45">
        <v>272443</v>
      </c>
      <c r="BU12" s="45">
        <v>274536</v>
      </c>
      <c r="BV12" s="45">
        <v>276153</v>
      </c>
      <c r="BW12" s="45">
        <v>279933</v>
      </c>
      <c r="BX12" s="45">
        <v>282291</v>
      </c>
      <c r="BY12" s="45">
        <v>286285</v>
      </c>
      <c r="BZ12" s="45">
        <v>289309</v>
      </c>
      <c r="CA12" s="45">
        <v>292249</v>
      </c>
      <c r="CB12" s="45">
        <v>294009</v>
      </c>
      <c r="CC12" s="45">
        <v>295449</v>
      </c>
      <c r="CD12" s="45">
        <v>298501</v>
      </c>
      <c r="CE12" s="45">
        <v>301225</v>
      </c>
      <c r="CF12" s="45">
        <v>303811</v>
      </c>
      <c r="CG12" s="45">
        <v>306171</v>
      </c>
      <c r="CH12" s="45">
        <v>308584</v>
      </c>
      <c r="CI12" s="45">
        <v>309966</v>
      </c>
      <c r="CJ12" s="45">
        <v>311223</v>
      </c>
      <c r="CK12" s="45">
        <v>313886</v>
      </c>
      <c r="CL12" s="45">
        <v>316364</v>
      </c>
      <c r="CM12" s="45">
        <v>318810</v>
      </c>
      <c r="CN12" s="45">
        <v>321290</v>
      </c>
      <c r="CO12" s="45">
        <v>323663</v>
      </c>
      <c r="CP12" s="45"/>
      <c r="CQ12" s="45"/>
      <c r="CR12" s="45"/>
      <c r="CS12" s="45"/>
      <c r="CT12" s="45"/>
      <c r="CU12" s="45"/>
      <c r="CV12" s="45"/>
      <c r="CW12" s="45"/>
      <c r="CX12" s="45"/>
      <c r="CY12" s="45"/>
      <c r="CZ12" s="45"/>
      <c r="DA12" s="45"/>
      <c r="DB12" s="45"/>
      <c r="DC12" s="45"/>
      <c r="DD12" s="45"/>
      <c r="DE12" s="45"/>
      <c r="DF12" s="45"/>
      <c r="DG12" s="45"/>
      <c r="DH12" s="45"/>
      <c r="DI12" s="45"/>
      <c r="DJ12" s="45"/>
      <c r="DK12" s="45"/>
      <c r="DL12" s="45"/>
      <c r="DM12" s="45"/>
      <c r="DN12" s="45"/>
      <c r="DO12" s="45"/>
      <c r="DP12" s="45"/>
      <c r="DQ12" s="45"/>
      <c r="DR12" s="45"/>
      <c r="DS12" s="45"/>
      <c r="DT12" s="45"/>
      <c r="DU12" s="45"/>
      <c r="DV12" s="45"/>
      <c r="DW12" s="45"/>
      <c r="DX12" s="45"/>
      <c r="DY12" s="45"/>
      <c r="DZ12" s="45"/>
      <c r="EA12" s="45"/>
      <c r="EB12" s="45"/>
      <c r="EC12" s="45"/>
      <c r="ED12" s="45"/>
      <c r="EE12" s="45"/>
      <c r="EF12" s="45"/>
      <c r="EG12" s="45"/>
      <c r="EH12" s="45"/>
      <c r="EI12" s="45"/>
      <c r="EJ12" s="45"/>
      <c r="EK12" s="45"/>
      <c r="EL12" s="45"/>
      <c r="EM12" s="45"/>
      <c r="EN12" s="45"/>
      <c r="EO12" s="45"/>
      <c r="EP12" s="45"/>
      <c r="EQ12" s="45"/>
      <c r="ER12" s="45"/>
      <c r="ES12" s="45"/>
      <c r="ET12" s="45"/>
      <c r="EU12" s="45"/>
      <c r="EV12" s="45"/>
      <c r="EW12" s="45"/>
      <c r="EX12" s="45"/>
      <c r="EY12" s="45"/>
      <c r="EZ12" s="45"/>
      <c r="FA12" s="45"/>
      <c r="FB12" s="45"/>
      <c r="FC12" s="45"/>
      <c r="FD12" s="45"/>
      <c r="FE12" s="45"/>
      <c r="FF12" s="45"/>
      <c r="FG12" s="45"/>
      <c r="FH12" s="45"/>
      <c r="FI12" s="45"/>
      <c r="FJ12" s="45"/>
      <c r="FK12" s="45"/>
      <c r="FL12" s="45"/>
      <c r="FM12" s="45"/>
      <c r="FN12" s="45"/>
      <c r="FO12" s="45"/>
      <c r="FP12" s="45"/>
      <c r="FQ12" s="45"/>
      <c r="FR12" s="45"/>
      <c r="FS12" s="45"/>
      <c r="FT12" s="45"/>
      <c r="FU12" s="45"/>
      <c r="FV12" s="45"/>
      <c r="FW12" s="45"/>
      <c r="FX12" s="45"/>
      <c r="FY12" s="45"/>
      <c r="FZ12" s="45"/>
      <c r="GA12" s="45"/>
      <c r="GB12" s="45"/>
      <c r="GC12" s="45"/>
      <c r="GD12" s="45"/>
      <c r="GE12" s="45"/>
      <c r="GF12" s="45"/>
      <c r="GG12" s="45"/>
      <c r="GH12" s="45"/>
      <c r="GI12" s="45"/>
      <c r="GJ12" s="45"/>
      <c r="GK12" s="45"/>
      <c r="GL12" s="45"/>
      <c r="GM12" s="45"/>
      <c r="GN12" s="45"/>
      <c r="GO12" s="45"/>
      <c r="GP12" s="45"/>
      <c r="GQ12" s="45"/>
      <c r="GR12" s="45"/>
      <c r="GS12" s="45"/>
      <c r="GT12" s="45"/>
      <c r="GU12" s="45"/>
      <c r="GV12" s="45"/>
      <c r="GW12" s="45"/>
      <c r="GX12" s="45"/>
      <c r="GY12" s="45"/>
      <c r="GZ12" s="45"/>
      <c r="HA12" s="45"/>
      <c r="HB12" s="45"/>
      <c r="HC12" s="45"/>
      <c r="HD12" s="45"/>
      <c r="HE12" s="45"/>
      <c r="HF12" s="45"/>
      <c r="HG12" s="45"/>
      <c r="HH12" s="45"/>
      <c r="HI12" s="45"/>
      <c r="HJ12" s="45"/>
      <c r="HK12" s="45"/>
      <c r="HL12" s="45"/>
      <c r="HM12" s="45"/>
      <c r="HN12" s="45"/>
      <c r="HO12" s="45"/>
      <c r="HP12" s="45"/>
      <c r="HQ12" s="45"/>
      <c r="HR12" s="45"/>
      <c r="HS12" s="45"/>
      <c r="HT12" s="45"/>
      <c r="HU12" s="45"/>
      <c r="HV12" s="45"/>
      <c r="HW12" s="45"/>
      <c r="HX12" s="45"/>
      <c r="HY12" s="45"/>
      <c r="HZ12" s="45"/>
      <c r="IA12" s="45"/>
      <c r="IB12" s="45"/>
      <c r="IC12" s="45"/>
      <c r="ID12" s="45"/>
      <c r="IE12" s="45"/>
      <c r="IF12" s="45"/>
      <c r="IG12" s="45"/>
    </row>
    <row r="13" spans="2:241">
      <c r="B13" s="27" t="s">
        <v>81</v>
      </c>
      <c r="D13" s="33"/>
      <c r="E13" s="33" t="s">
        <v>75</v>
      </c>
      <c r="F13" s="33">
        <f t="shared" ref="F13:AK13" si="903">(F12/E12)-1</f>
        <v>0.15841584158415833</v>
      </c>
      <c r="G13" s="33">
        <f t="shared" si="903"/>
        <v>0.25641025641025639</v>
      </c>
      <c r="H13" s="33">
        <f t="shared" si="903"/>
        <v>0.23129251700680276</v>
      </c>
      <c r="I13" s="33">
        <f t="shared" si="903"/>
        <v>0.23756906077348061</v>
      </c>
      <c r="J13" s="33">
        <f t="shared" si="903"/>
        <v>0.25446428571428581</v>
      </c>
      <c r="K13" s="33">
        <f t="shared" si="903"/>
        <v>0.20640569395017794</v>
      </c>
      <c r="L13" s="33">
        <f t="shared" si="903"/>
        <v>0.10619469026548667</v>
      </c>
      <c r="M13" s="33">
        <f t="shared" si="903"/>
        <v>0.25600000000000001</v>
      </c>
      <c r="N13" s="33">
        <f t="shared" si="903"/>
        <v>0.35244161358811033</v>
      </c>
      <c r="O13" s="33">
        <f t="shared" si="903"/>
        <v>1.0533751962323392</v>
      </c>
      <c r="P13" s="33">
        <f t="shared" si="903"/>
        <v>0.30275229357798161</v>
      </c>
      <c r="Q13" s="33">
        <f t="shared" si="903"/>
        <v>0.33274647887323949</v>
      </c>
      <c r="R13" s="33">
        <f t="shared" si="903"/>
        <v>0.28049317481285785</v>
      </c>
      <c r="S13" s="33">
        <f t="shared" si="903"/>
        <v>0.38583218707015132</v>
      </c>
      <c r="T13" s="33">
        <f t="shared" si="903"/>
        <v>0.25732009925558308</v>
      </c>
      <c r="U13" s="33">
        <f t="shared" si="903"/>
        <v>0.19617130451943954</v>
      </c>
      <c r="V13" s="33">
        <f t="shared" si="903"/>
        <v>0.27569707968982016</v>
      </c>
      <c r="W13" s="33">
        <f t="shared" si="903"/>
        <v>0.2744438696326954</v>
      </c>
      <c r="X13" s="33">
        <f t="shared" si="903"/>
        <v>0.1953521412624315</v>
      </c>
      <c r="Y13" s="33">
        <f t="shared" si="903"/>
        <v>0.16087953136938626</v>
      </c>
      <c r="Z13" s="33">
        <f t="shared" si="903"/>
        <v>0.13163668275559459</v>
      </c>
      <c r="AA13" s="33">
        <f t="shared" si="903"/>
        <v>0.36713196329326614</v>
      </c>
      <c r="AB13" s="33">
        <f t="shared" si="903"/>
        <v>5.2091704088867985E-2</v>
      </c>
      <c r="AC13" s="33">
        <f t="shared" si="903"/>
        <v>0.14260682032618943</v>
      </c>
      <c r="AD13" s="33">
        <f t="shared" si="903"/>
        <v>0.28795564468561996</v>
      </c>
      <c r="AE13" s="33">
        <f t="shared" si="903"/>
        <v>0.16144593026805887</v>
      </c>
      <c r="AF13" s="33">
        <f t="shared" si="903"/>
        <v>0.16203143893591299</v>
      </c>
      <c r="AG13" s="33">
        <f t="shared" si="903"/>
        <v>0.17825634529249412</v>
      </c>
      <c r="AH13" s="33">
        <f t="shared" si="903"/>
        <v>0.14151595438313569</v>
      </c>
      <c r="AI13" s="33">
        <f t="shared" si="903"/>
        <v>0.12509881090536012</v>
      </c>
      <c r="AJ13" s="33">
        <f t="shared" si="903"/>
        <v>0.11184692428432608</v>
      </c>
      <c r="AK13" s="33">
        <f t="shared" si="903"/>
        <v>9.0216061416835913E-2</v>
      </c>
      <c r="AL13" s="33">
        <f t="shared" ref="AL13:BQ13" si="904">(AL12/AK12)-1</f>
        <v>6.5152243886196226E-2</v>
      </c>
      <c r="AM13" s="33">
        <f t="shared" si="904"/>
        <v>6.2799583188607233E-2</v>
      </c>
      <c r="AN13" s="33">
        <f t="shared" si="904"/>
        <v>8.6454452360720691E-2</v>
      </c>
      <c r="AO13" s="33">
        <f t="shared" si="904"/>
        <v>5.1699588890002923E-2</v>
      </c>
      <c r="AP13" s="33">
        <f t="shared" si="904"/>
        <v>9.7934900749385045E-2</v>
      </c>
      <c r="AQ13" s="33">
        <f t="shared" si="904"/>
        <v>7.2995362892721349E-2</v>
      </c>
      <c r="AR13" s="33">
        <f t="shared" si="904"/>
        <v>5.4514259816775157E-2</v>
      </c>
      <c r="AS13" s="33">
        <f t="shared" si="904"/>
        <v>4.5610130468150434E-2</v>
      </c>
      <c r="AT13" s="33">
        <f t="shared" si="904"/>
        <v>2.1586430128520462E-2</v>
      </c>
      <c r="AU13" s="33">
        <f t="shared" si="904"/>
        <v>2.3925163811932437E-2</v>
      </c>
      <c r="AV13" s="33">
        <f t="shared" si="904"/>
        <v>5.816972367627038E-2</v>
      </c>
      <c r="AW13" s="33">
        <f t="shared" si="904"/>
        <v>2.60138988355747E-2</v>
      </c>
      <c r="AX13" s="33">
        <f t="shared" si="904"/>
        <v>2.7228602635609889E-2</v>
      </c>
      <c r="AY13" s="33">
        <f t="shared" si="904"/>
        <v>2.3725934314835717E-2</v>
      </c>
      <c r="AZ13" s="33">
        <f t="shared" si="904"/>
        <v>0.15298904192095186</v>
      </c>
      <c r="BA13" s="33">
        <f t="shared" si="904"/>
        <v>5.7296219696808093E-2</v>
      </c>
      <c r="BB13" s="33">
        <f t="shared" si="904"/>
        <v>2.2263338593315973E-2</v>
      </c>
      <c r="BC13" s="33">
        <f t="shared" si="904"/>
        <v>3.7150649260981661E-2</v>
      </c>
      <c r="BD13" s="33">
        <f t="shared" si="904"/>
        <v>4.5391865032191836E-2</v>
      </c>
      <c r="BE13" s="33">
        <f t="shared" si="904"/>
        <v>3.4319165969215026E-2</v>
      </c>
      <c r="BF13" s="33">
        <f t="shared" si="904"/>
        <v>1.8571372029921873E-2</v>
      </c>
      <c r="BG13" s="33">
        <f t="shared" si="904"/>
        <v>1.9916586073500886E-2</v>
      </c>
      <c r="BH13" s="33">
        <f t="shared" si="904"/>
        <v>4.9147225785148851E-3</v>
      </c>
      <c r="BI13" s="33">
        <f t="shared" si="904"/>
        <v>6.2934411727537665E-3</v>
      </c>
      <c r="BJ13" s="33">
        <f t="shared" si="904"/>
        <v>1.9214346712211894E-2</v>
      </c>
      <c r="BK13" s="33">
        <f t="shared" si="904"/>
        <v>1.5890813803527193E-2</v>
      </c>
      <c r="BL13" s="33">
        <f t="shared" si="904"/>
        <v>1.4401054406229408E-2</v>
      </c>
      <c r="BM13" s="33">
        <f t="shared" si="904"/>
        <v>7.2656981726151315E-3</v>
      </c>
      <c r="BN13" s="33">
        <f t="shared" si="904"/>
        <v>6.3704852647905597E-4</v>
      </c>
      <c r="BO13" s="33">
        <f t="shared" si="904"/>
        <v>6.4099268849178159E-3</v>
      </c>
      <c r="BP13" s="33">
        <f t="shared" si="904"/>
        <v>1.5630034183332642E-2</v>
      </c>
      <c r="BQ13" s="33">
        <f t="shared" si="904"/>
        <v>1.3745318931633221E-2</v>
      </c>
      <c r="BR13" s="33">
        <f t="shared" ref="BR13:CC13" si="905">(BR12/BQ12)-1</f>
        <v>1.3474990554913191E-2</v>
      </c>
      <c r="BS13" s="33">
        <f t="shared" si="905"/>
        <v>1.3909598903498965E-2</v>
      </c>
      <c r="BT13" s="33">
        <f t="shared" si="905"/>
        <v>1.1798741764649012E-2</v>
      </c>
      <c r="BU13" s="33">
        <f t="shared" si="905"/>
        <v>7.6823408933244242E-3</v>
      </c>
      <c r="BV13" s="33">
        <f t="shared" si="905"/>
        <v>5.8899379316372791E-3</v>
      </c>
      <c r="BW13" s="33">
        <f t="shared" si="905"/>
        <v>1.3688064225266361E-2</v>
      </c>
      <c r="BX13" s="33">
        <f t="shared" si="905"/>
        <v>8.4234441812862659E-3</v>
      </c>
      <c r="BY13" s="33">
        <f t="shared" si="905"/>
        <v>1.4148520498350914E-2</v>
      </c>
      <c r="BZ13" s="33">
        <f t="shared" si="905"/>
        <v>1.0562900606039483E-2</v>
      </c>
      <c r="CA13" s="33">
        <f t="shared" si="905"/>
        <v>1.0162144973021814E-2</v>
      </c>
      <c r="CB13" s="33">
        <f t="shared" si="905"/>
        <v>6.0222618383638515E-3</v>
      </c>
      <c r="CC13" s="33">
        <f t="shared" si="905"/>
        <v>4.8978092507372395E-3</v>
      </c>
      <c r="CD13" s="33">
        <f t="shared" ref="CD13:CV13" si="906">(CD12/CC12)-1</f>
        <v>1.0330040040751554E-2</v>
      </c>
      <c r="CE13" s="33">
        <f t="shared" si="906"/>
        <v>9.1255975691872937E-3</v>
      </c>
      <c r="CF13" s="33">
        <f t="shared" si="906"/>
        <v>8.5849448086978697E-3</v>
      </c>
      <c r="CG13" s="33">
        <f t="shared" si="906"/>
        <v>7.7679873342308969E-3</v>
      </c>
      <c r="CH13" s="33">
        <f t="shared" si="906"/>
        <v>7.8812167056971916E-3</v>
      </c>
      <c r="CI13" s="33">
        <f t="shared" si="906"/>
        <v>4.4785212454307999E-3</v>
      </c>
      <c r="CJ13" s="33">
        <f t="shared" si="906"/>
        <v>4.0552834827045636E-3</v>
      </c>
      <c r="CK13" s="33">
        <f t="shared" si="906"/>
        <v>8.5565655494612702E-3</v>
      </c>
      <c r="CL13" s="33">
        <f t="shared" si="906"/>
        <v>7.8945859324723866E-3</v>
      </c>
      <c r="CM13" s="33">
        <f t="shared" si="906"/>
        <v>7.731600308505282E-3</v>
      </c>
      <c r="CN13" s="33">
        <f t="shared" si="906"/>
        <v>7.7789278880837642E-3</v>
      </c>
      <c r="CO13" s="33">
        <f t="shared" si="906"/>
        <v>7.3858507890067759E-3</v>
      </c>
      <c r="CP13" s="33">
        <f t="shared" si="906"/>
        <v>-1</v>
      </c>
      <c r="CQ13" s="33" t="e">
        <f t="shared" si="906"/>
        <v>#DIV/0!</v>
      </c>
      <c r="CR13" s="33" t="e">
        <f t="shared" si="906"/>
        <v>#DIV/0!</v>
      </c>
      <c r="CS13" s="33" t="e">
        <f t="shared" si="906"/>
        <v>#DIV/0!</v>
      </c>
      <c r="CT13" s="33" t="e">
        <f t="shared" si="906"/>
        <v>#DIV/0!</v>
      </c>
      <c r="CU13" s="33" t="e">
        <f t="shared" si="906"/>
        <v>#DIV/0!</v>
      </c>
      <c r="CV13" s="33" t="e">
        <f t="shared" si="906"/>
        <v>#DIV/0!</v>
      </c>
      <c r="CW13" s="33" t="e">
        <f t="shared" ref="CW13" si="907">(CW12/CV12)-1</f>
        <v>#DIV/0!</v>
      </c>
      <c r="CX13" s="33" t="e">
        <f t="shared" ref="CX13" si="908">(CX12/CW12)-1</f>
        <v>#DIV/0!</v>
      </c>
      <c r="CY13" s="33" t="e">
        <f t="shared" ref="CY13" si="909">(CY12/CX12)-1</f>
        <v>#DIV/0!</v>
      </c>
      <c r="CZ13" s="33" t="e">
        <f t="shared" ref="CZ13" si="910">(CZ12/CY12)-1</f>
        <v>#DIV/0!</v>
      </c>
      <c r="DA13" s="33" t="e">
        <f t="shared" ref="DA13" si="911">(DA12/CZ12)-1</f>
        <v>#DIV/0!</v>
      </c>
      <c r="DB13" s="33" t="e">
        <f t="shared" ref="DB13" si="912">(DB12/DA12)-1</f>
        <v>#DIV/0!</v>
      </c>
      <c r="DC13" s="33" t="e">
        <f t="shared" ref="DC13" si="913">(DC12/DB12)-1</f>
        <v>#DIV/0!</v>
      </c>
      <c r="DD13" s="33" t="e">
        <f t="shared" ref="DD13" si="914">(DD12/DC12)-1</f>
        <v>#DIV/0!</v>
      </c>
      <c r="DE13" s="33" t="e">
        <f t="shared" ref="DE13" si="915">(DE12/DD12)-1</f>
        <v>#DIV/0!</v>
      </c>
      <c r="DF13" s="33" t="e">
        <f t="shared" ref="DF13" si="916">(DF12/DE12)-1</f>
        <v>#DIV/0!</v>
      </c>
      <c r="DG13" s="33" t="e">
        <f t="shared" ref="DG13" si="917">(DG12/DF12)-1</f>
        <v>#DIV/0!</v>
      </c>
      <c r="DH13" s="33" t="e">
        <f t="shared" ref="DH13" si="918">(DH12/DG12)-1</f>
        <v>#DIV/0!</v>
      </c>
      <c r="DI13" s="33" t="e">
        <f t="shared" ref="DI13" si="919">(DI12/DH12)-1</f>
        <v>#DIV/0!</v>
      </c>
      <c r="DJ13" s="33" t="e">
        <f t="shared" ref="DJ13" si="920">(DJ12/DI12)-1</f>
        <v>#DIV/0!</v>
      </c>
      <c r="DK13" s="33" t="e">
        <f t="shared" ref="DK13" si="921">(DK12/DJ12)-1</f>
        <v>#DIV/0!</v>
      </c>
      <c r="DL13" s="33" t="e">
        <f t="shared" ref="DL13" si="922">(DL12/DK12)-1</f>
        <v>#DIV/0!</v>
      </c>
      <c r="DM13" s="33" t="e">
        <f t="shared" ref="DM13" si="923">(DM12/DL12)-1</f>
        <v>#DIV/0!</v>
      </c>
      <c r="DN13" s="33" t="e">
        <f t="shared" ref="DN13" si="924">(DN12/DM12)-1</f>
        <v>#DIV/0!</v>
      </c>
      <c r="DO13" s="33" t="e">
        <f t="shared" ref="DO13" si="925">(DO12/DN12)-1</f>
        <v>#DIV/0!</v>
      </c>
      <c r="DP13" s="33" t="e">
        <f t="shared" ref="DP13" si="926">(DP12/DO12)-1</f>
        <v>#DIV/0!</v>
      </c>
      <c r="DQ13" s="33" t="e">
        <f t="shared" ref="DQ13" si="927">(DQ12/DP12)-1</f>
        <v>#DIV/0!</v>
      </c>
      <c r="DR13" s="33" t="e">
        <f t="shared" ref="DR13" si="928">(DR12/DQ12)-1</f>
        <v>#DIV/0!</v>
      </c>
      <c r="DS13" s="33" t="e">
        <f t="shared" ref="DS13" si="929">(DS12/DR12)-1</f>
        <v>#DIV/0!</v>
      </c>
      <c r="DT13" s="33" t="e">
        <f t="shared" ref="DT13" si="930">(DT12/DS12)-1</f>
        <v>#DIV/0!</v>
      </c>
      <c r="DU13" s="33" t="e">
        <f t="shared" ref="DU13" si="931">(DU12/DT12)-1</f>
        <v>#DIV/0!</v>
      </c>
      <c r="DV13" s="33" t="e">
        <f t="shared" ref="DV13" si="932">(DV12/DU12)-1</f>
        <v>#DIV/0!</v>
      </c>
      <c r="DW13" s="33" t="e">
        <f t="shared" ref="DW13" si="933">(DW12/DV12)-1</f>
        <v>#DIV/0!</v>
      </c>
      <c r="DX13" s="33" t="e">
        <f t="shared" ref="DX13" si="934">(DX12/DW12)-1</f>
        <v>#DIV/0!</v>
      </c>
      <c r="DY13" s="33" t="e">
        <f t="shared" ref="DY13" si="935">(DY12/DX12)-1</f>
        <v>#DIV/0!</v>
      </c>
      <c r="DZ13" s="33" t="e">
        <f t="shared" ref="DZ13" si="936">(DZ12/DY12)-1</f>
        <v>#DIV/0!</v>
      </c>
      <c r="EA13" s="33" t="e">
        <f t="shared" ref="EA13" si="937">(EA12/DZ12)-1</f>
        <v>#DIV/0!</v>
      </c>
      <c r="EB13" s="33" t="e">
        <f t="shared" ref="EB13" si="938">(EB12/EA12)-1</f>
        <v>#DIV/0!</v>
      </c>
      <c r="EC13" s="33" t="e">
        <f t="shared" ref="EC13" si="939">(EC12/EB12)-1</f>
        <v>#DIV/0!</v>
      </c>
      <c r="ED13" s="33" t="e">
        <f t="shared" ref="ED13" si="940">(ED12/EC12)-1</f>
        <v>#DIV/0!</v>
      </c>
      <c r="EE13" s="33" t="e">
        <f t="shared" ref="EE13" si="941">(EE12/ED12)-1</f>
        <v>#DIV/0!</v>
      </c>
      <c r="EF13" s="33" t="e">
        <f t="shared" ref="EF13" si="942">(EF12/EE12)-1</f>
        <v>#DIV/0!</v>
      </c>
      <c r="EG13" s="33" t="e">
        <f t="shared" ref="EG13" si="943">(EG12/EF12)-1</f>
        <v>#DIV/0!</v>
      </c>
      <c r="EH13" s="33" t="e">
        <f t="shared" ref="EH13" si="944">(EH12/EG12)-1</f>
        <v>#DIV/0!</v>
      </c>
      <c r="EI13" s="33" t="e">
        <f t="shared" ref="EI13" si="945">(EI12/EH12)-1</f>
        <v>#DIV/0!</v>
      </c>
      <c r="EJ13" s="33" t="e">
        <f t="shared" ref="EJ13" si="946">(EJ12/EI12)-1</f>
        <v>#DIV/0!</v>
      </c>
      <c r="EK13" s="33" t="e">
        <f t="shared" ref="EK13" si="947">(EK12/EJ12)-1</f>
        <v>#DIV/0!</v>
      </c>
      <c r="EL13" s="33" t="e">
        <f t="shared" ref="EL13" si="948">(EL12/EK12)-1</f>
        <v>#DIV/0!</v>
      </c>
      <c r="EM13" s="33" t="e">
        <f t="shared" ref="EM13" si="949">(EM12/EL12)-1</f>
        <v>#DIV/0!</v>
      </c>
      <c r="EN13" s="33" t="e">
        <f t="shared" ref="EN13" si="950">(EN12/EM12)-1</f>
        <v>#DIV/0!</v>
      </c>
      <c r="EO13" s="33" t="e">
        <f t="shared" ref="EO13" si="951">(EO12/EN12)-1</f>
        <v>#DIV/0!</v>
      </c>
      <c r="EP13" s="33" t="e">
        <f t="shared" ref="EP13" si="952">(EP12/EO12)-1</f>
        <v>#DIV/0!</v>
      </c>
      <c r="EQ13" s="33" t="e">
        <f t="shared" ref="EQ13" si="953">(EQ12/EP12)-1</f>
        <v>#DIV/0!</v>
      </c>
      <c r="ER13" s="33" t="e">
        <f t="shared" ref="ER13" si="954">(ER12/EQ12)-1</f>
        <v>#DIV/0!</v>
      </c>
      <c r="ES13" s="33" t="e">
        <f t="shared" ref="ES13" si="955">(ES12/ER12)-1</f>
        <v>#DIV/0!</v>
      </c>
      <c r="ET13" s="33" t="e">
        <f t="shared" ref="ET13" si="956">(ET12/ES12)-1</f>
        <v>#DIV/0!</v>
      </c>
      <c r="EU13" s="33" t="e">
        <f t="shared" ref="EU13" si="957">(EU12/ET12)-1</f>
        <v>#DIV/0!</v>
      </c>
      <c r="EV13" s="33" t="e">
        <f t="shared" ref="EV13" si="958">(EV12/EU12)-1</f>
        <v>#DIV/0!</v>
      </c>
      <c r="EW13" s="33" t="e">
        <f t="shared" ref="EW13" si="959">(EW12/EV12)-1</f>
        <v>#DIV/0!</v>
      </c>
      <c r="EX13" s="33" t="e">
        <f t="shared" ref="EX13" si="960">(EX12/EW12)-1</f>
        <v>#DIV/0!</v>
      </c>
      <c r="EY13" s="33" t="e">
        <f t="shared" ref="EY13" si="961">(EY12/EX12)-1</f>
        <v>#DIV/0!</v>
      </c>
      <c r="EZ13" s="33" t="e">
        <f t="shared" ref="EZ13" si="962">(EZ12/EY12)-1</f>
        <v>#DIV/0!</v>
      </c>
      <c r="FA13" s="33" t="e">
        <f t="shared" ref="FA13" si="963">(FA12/EZ12)-1</f>
        <v>#DIV/0!</v>
      </c>
      <c r="FB13" s="33" t="e">
        <f t="shared" ref="FB13" si="964">(FB12/FA12)-1</f>
        <v>#DIV/0!</v>
      </c>
      <c r="FC13" s="33" t="e">
        <f t="shared" ref="FC13" si="965">(FC12/FB12)-1</f>
        <v>#DIV/0!</v>
      </c>
      <c r="FD13" s="33" t="e">
        <f t="shared" ref="FD13" si="966">(FD12/FC12)-1</f>
        <v>#DIV/0!</v>
      </c>
      <c r="FE13" s="33" t="e">
        <f t="shared" ref="FE13" si="967">(FE12/FD12)-1</f>
        <v>#DIV/0!</v>
      </c>
      <c r="FF13" s="33" t="e">
        <f t="shared" ref="FF13" si="968">(FF12/FE12)-1</f>
        <v>#DIV/0!</v>
      </c>
      <c r="FG13" s="33" t="e">
        <f t="shared" ref="FG13" si="969">(FG12/FF12)-1</f>
        <v>#DIV/0!</v>
      </c>
      <c r="FH13" s="33" t="e">
        <f t="shared" ref="FH13" si="970">(FH12/FG12)-1</f>
        <v>#DIV/0!</v>
      </c>
      <c r="FI13" s="33" t="e">
        <f t="shared" ref="FI13" si="971">(FI12/FH12)-1</f>
        <v>#DIV/0!</v>
      </c>
      <c r="FJ13" s="33" t="e">
        <f t="shared" ref="FJ13" si="972">(FJ12/FI12)-1</f>
        <v>#DIV/0!</v>
      </c>
      <c r="FK13" s="33" t="e">
        <f t="shared" ref="FK13" si="973">(FK12/FJ12)-1</f>
        <v>#DIV/0!</v>
      </c>
      <c r="FL13" s="33" t="e">
        <f t="shared" ref="FL13" si="974">(FL12/FK12)-1</f>
        <v>#DIV/0!</v>
      </c>
      <c r="FM13" s="33" t="e">
        <f t="shared" ref="FM13" si="975">(FM12/FL12)-1</f>
        <v>#DIV/0!</v>
      </c>
      <c r="FN13" s="33" t="e">
        <f t="shared" ref="FN13" si="976">(FN12/FM12)-1</f>
        <v>#DIV/0!</v>
      </c>
      <c r="FO13" s="33" t="e">
        <f t="shared" ref="FO13" si="977">(FO12/FN12)-1</f>
        <v>#DIV/0!</v>
      </c>
      <c r="FP13" s="33" t="e">
        <f t="shared" ref="FP13" si="978">(FP12/FO12)-1</f>
        <v>#DIV/0!</v>
      </c>
      <c r="FQ13" s="33" t="e">
        <f t="shared" ref="FQ13" si="979">(FQ12/FP12)-1</f>
        <v>#DIV/0!</v>
      </c>
      <c r="FR13" s="33" t="e">
        <f t="shared" ref="FR13" si="980">(FR12/FQ12)-1</f>
        <v>#DIV/0!</v>
      </c>
      <c r="FS13" s="33" t="e">
        <f t="shared" ref="FS13" si="981">(FS12/FR12)-1</f>
        <v>#DIV/0!</v>
      </c>
      <c r="FT13" s="33" t="e">
        <f t="shared" ref="FT13" si="982">(FT12/FS12)-1</f>
        <v>#DIV/0!</v>
      </c>
      <c r="FU13" s="33" t="e">
        <f t="shared" ref="FU13" si="983">(FU12/FT12)-1</f>
        <v>#DIV/0!</v>
      </c>
      <c r="FV13" s="33" t="e">
        <f t="shared" ref="FV13" si="984">(FV12/FU12)-1</f>
        <v>#DIV/0!</v>
      </c>
      <c r="FW13" s="33" t="e">
        <f t="shared" ref="FW13" si="985">(FW12/FV12)-1</f>
        <v>#DIV/0!</v>
      </c>
      <c r="FX13" s="33" t="e">
        <f t="shared" ref="FX13" si="986">(FX12/FW12)-1</f>
        <v>#DIV/0!</v>
      </c>
      <c r="FY13" s="33" t="e">
        <f t="shared" ref="FY13" si="987">(FY12/FX12)-1</f>
        <v>#DIV/0!</v>
      </c>
      <c r="FZ13" s="33" t="e">
        <f t="shared" ref="FZ13" si="988">(FZ12/FY12)-1</f>
        <v>#DIV/0!</v>
      </c>
      <c r="GA13" s="33" t="e">
        <f t="shared" ref="GA13" si="989">(GA12/FZ12)-1</f>
        <v>#DIV/0!</v>
      </c>
      <c r="GB13" s="33" t="e">
        <f t="shared" ref="GB13" si="990">(GB12/GA12)-1</f>
        <v>#DIV/0!</v>
      </c>
      <c r="GC13" s="33" t="e">
        <f t="shared" ref="GC13" si="991">(GC12/GB12)-1</f>
        <v>#DIV/0!</v>
      </c>
      <c r="GD13" s="33" t="e">
        <f t="shared" ref="GD13" si="992">(GD12/GC12)-1</f>
        <v>#DIV/0!</v>
      </c>
      <c r="GE13" s="33" t="e">
        <f t="shared" ref="GE13" si="993">(GE12/GD12)-1</f>
        <v>#DIV/0!</v>
      </c>
      <c r="GF13" s="33" t="e">
        <f t="shared" ref="GF13" si="994">(GF12/GE12)-1</f>
        <v>#DIV/0!</v>
      </c>
      <c r="GG13" s="33" t="e">
        <f t="shared" ref="GG13" si="995">(GG12/GF12)-1</f>
        <v>#DIV/0!</v>
      </c>
      <c r="GH13" s="33" t="e">
        <f t="shared" ref="GH13" si="996">(GH12/GG12)-1</f>
        <v>#DIV/0!</v>
      </c>
      <c r="GI13" s="33" t="e">
        <f t="shared" ref="GI13" si="997">(GI12/GH12)-1</f>
        <v>#DIV/0!</v>
      </c>
      <c r="GJ13" s="33" t="e">
        <f t="shared" ref="GJ13" si="998">(GJ12/GI12)-1</f>
        <v>#DIV/0!</v>
      </c>
      <c r="GK13" s="33" t="e">
        <f t="shared" ref="GK13" si="999">(GK12/GJ12)-1</f>
        <v>#DIV/0!</v>
      </c>
      <c r="GL13" s="33" t="e">
        <f t="shared" ref="GL13" si="1000">(GL12/GK12)-1</f>
        <v>#DIV/0!</v>
      </c>
      <c r="GM13" s="33" t="e">
        <f t="shared" ref="GM13" si="1001">(GM12/GL12)-1</f>
        <v>#DIV/0!</v>
      </c>
      <c r="GN13" s="33" t="e">
        <f t="shared" ref="GN13" si="1002">(GN12/GM12)-1</f>
        <v>#DIV/0!</v>
      </c>
      <c r="GO13" s="33" t="e">
        <f t="shared" ref="GO13" si="1003">(GO12/GN12)-1</f>
        <v>#DIV/0!</v>
      </c>
      <c r="GP13" s="33" t="e">
        <f t="shared" ref="GP13" si="1004">(GP12/GO12)-1</f>
        <v>#DIV/0!</v>
      </c>
      <c r="GQ13" s="33" t="e">
        <f t="shared" ref="GQ13" si="1005">(GQ12/GP12)-1</f>
        <v>#DIV/0!</v>
      </c>
      <c r="GR13" s="33" t="e">
        <f t="shared" ref="GR13" si="1006">(GR12/GQ12)-1</f>
        <v>#DIV/0!</v>
      </c>
      <c r="GS13" s="33" t="e">
        <f t="shared" ref="GS13" si="1007">(GS12/GR12)-1</f>
        <v>#DIV/0!</v>
      </c>
      <c r="GT13" s="33" t="e">
        <f t="shared" ref="GT13" si="1008">(GT12/GS12)-1</f>
        <v>#DIV/0!</v>
      </c>
      <c r="GU13" s="33" t="e">
        <f t="shared" ref="GU13" si="1009">(GU12/GT12)-1</f>
        <v>#DIV/0!</v>
      </c>
      <c r="GV13" s="33" t="e">
        <f t="shared" ref="GV13" si="1010">(GV12/GU12)-1</f>
        <v>#DIV/0!</v>
      </c>
      <c r="GW13" s="33" t="e">
        <f t="shared" ref="GW13" si="1011">(GW12/GV12)-1</f>
        <v>#DIV/0!</v>
      </c>
      <c r="GX13" s="33" t="e">
        <f t="shared" ref="GX13" si="1012">(GX12/GW12)-1</f>
        <v>#DIV/0!</v>
      </c>
      <c r="GY13" s="33" t="e">
        <f t="shared" ref="GY13" si="1013">(GY12/GX12)-1</f>
        <v>#DIV/0!</v>
      </c>
      <c r="GZ13" s="33" t="e">
        <f t="shared" ref="GZ13" si="1014">(GZ12/GY12)-1</f>
        <v>#DIV/0!</v>
      </c>
      <c r="HA13" s="33" t="e">
        <f t="shared" ref="HA13" si="1015">(HA12/GZ12)-1</f>
        <v>#DIV/0!</v>
      </c>
      <c r="HB13" s="33" t="e">
        <f t="shared" ref="HB13" si="1016">(HB12/HA12)-1</f>
        <v>#DIV/0!</v>
      </c>
      <c r="HC13" s="33" t="e">
        <f t="shared" ref="HC13" si="1017">(HC12/HB12)-1</f>
        <v>#DIV/0!</v>
      </c>
      <c r="HD13" s="33" t="e">
        <f t="shared" ref="HD13" si="1018">(HD12/HC12)-1</f>
        <v>#DIV/0!</v>
      </c>
      <c r="HE13" s="33" t="e">
        <f t="shared" ref="HE13" si="1019">(HE12/HD12)-1</f>
        <v>#DIV/0!</v>
      </c>
      <c r="HF13" s="33" t="e">
        <f t="shared" ref="HF13" si="1020">(HF12/HE12)-1</f>
        <v>#DIV/0!</v>
      </c>
      <c r="HG13" s="33" t="e">
        <f t="shared" ref="HG13" si="1021">(HG12/HF12)-1</f>
        <v>#DIV/0!</v>
      </c>
      <c r="HH13" s="33" t="e">
        <f t="shared" ref="HH13" si="1022">(HH12/HG12)-1</f>
        <v>#DIV/0!</v>
      </c>
      <c r="HI13" s="33" t="e">
        <f t="shared" ref="HI13" si="1023">(HI12/HH12)-1</f>
        <v>#DIV/0!</v>
      </c>
      <c r="HJ13" s="33" t="e">
        <f t="shared" ref="HJ13" si="1024">(HJ12/HI12)-1</f>
        <v>#DIV/0!</v>
      </c>
      <c r="HK13" s="33" t="e">
        <f t="shared" ref="HK13" si="1025">(HK12/HJ12)-1</f>
        <v>#DIV/0!</v>
      </c>
      <c r="HL13" s="33" t="e">
        <f t="shared" ref="HL13" si="1026">(HL12/HK12)-1</f>
        <v>#DIV/0!</v>
      </c>
      <c r="HM13" s="33" t="e">
        <f t="shared" ref="HM13" si="1027">(HM12/HL12)-1</f>
        <v>#DIV/0!</v>
      </c>
      <c r="HN13" s="33" t="e">
        <f t="shared" ref="HN13" si="1028">(HN12/HM12)-1</f>
        <v>#DIV/0!</v>
      </c>
      <c r="HO13" s="33" t="e">
        <f t="shared" ref="HO13" si="1029">(HO12/HN12)-1</f>
        <v>#DIV/0!</v>
      </c>
      <c r="HP13" s="33" t="e">
        <f t="shared" ref="HP13" si="1030">(HP12/HO12)-1</f>
        <v>#DIV/0!</v>
      </c>
      <c r="HQ13" s="33" t="e">
        <f t="shared" ref="HQ13" si="1031">(HQ12/HP12)-1</f>
        <v>#DIV/0!</v>
      </c>
      <c r="HR13" s="33" t="e">
        <f t="shared" ref="HR13" si="1032">(HR12/HQ12)-1</f>
        <v>#DIV/0!</v>
      </c>
      <c r="HS13" s="33" t="e">
        <f t="shared" ref="HS13" si="1033">(HS12/HR12)-1</f>
        <v>#DIV/0!</v>
      </c>
      <c r="HT13" s="33" t="e">
        <f t="shared" ref="HT13" si="1034">(HT12/HS12)-1</f>
        <v>#DIV/0!</v>
      </c>
      <c r="HU13" s="33" t="e">
        <f t="shared" ref="HU13" si="1035">(HU12/HT12)-1</f>
        <v>#DIV/0!</v>
      </c>
      <c r="HV13" s="33" t="e">
        <f t="shared" ref="HV13" si="1036">(HV12/HU12)-1</f>
        <v>#DIV/0!</v>
      </c>
      <c r="HW13" s="33" t="e">
        <f t="shared" ref="HW13" si="1037">(HW12/HV12)-1</f>
        <v>#DIV/0!</v>
      </c>
      <c r="HX13" s="33" t="e">
        <f t="shared" ref="HX13" si="1038">(HX12/HW12)-1</f>
        <v>#DIV/0!</v>
      </c>
      <c r="HY13" s="33" t="e">
        <f t="shared" ref="HY13" si="1039">(HY12/HX12)-1</f>
        <v>#DIV/0!</v>
      </c>
      <c r="HZ13" s="33" t="e">
        <f t="shared" ref="HZ13" si="1040">(HZ12/HY12)-1</f>
        <v>#DIV/0!</v>
      </c>
      <c r="IA13" s="33" t="e">
        <f t="shared" ref="IA13" si="1041">(IA12/HZ12)-1</f>
        <v>#DIV/0!</v>
      </c>
      <c r="IB13" s="33" t="e">
        <f t="shared" ref="IB13" si="1042">(IB12/IA12)-1</f>
        <v>#DIV/0!</v>
      </c>
      <c r="IC13" s="33" t="e">
        <f t="shared" ref="IC13" si="1043">(IC12/IB12)-1</f>
        <v>#DIV/0!</v>
      </c>
      <c r="ID13" s="33" t="e">
        <f t="shared" ref="ID13" si="1044">(ID12/IC12)-1</f>
        <v>#DIV/0!</v>
      </c>
      <c r="IE13" s="33" t="e">
        <f t="shared" ref="IE13" si="1045">(IE12/ID12)-1</f>
        <v>#DIV/0!</v>
      </c>
      <c r="IF13" s="33" t="e">
        <f t="shared" ref="IF13" si="1046">(IF12/IE12)-1</f>
        <v>#DIV/0!</v>
      </c>
      <c r="IG13" s="33" t="e">
        <f t="shared" ref="IG13" si="1047">(IG12/IF12)-1</f>
        <v>#DIV/0!</v>
      </c>
    </row>
    <row r="14" spans="2:241" ht="17" thickBot="1">
      <c r="B14" s="28" t="s">
        <v>80</v>
      </c>
      <c r="D14" s="28"/>
      <c r="E14" s="28">
        <f>E12</f>
        <v>101</v>
      </c>
      <c r="F14" s="28">
        <f t="shared" ref="F14:AK14" si="1048">F12-E12</f>
        <v>16</v>
      </c>
      <c r="G14" s="28">
        <f t="shared" si="1048"/>
        <v>30</v>
      </c>
      <c r="H14" s="28">
        <f t="shared" si="1048"/>
        <v>34</v>
      </c>
      <c r="I14" s="28">
        <f t="shared" si="1048"/>
        <v>43</v>
      </c>
      <c r="J14" s="28">
        <f t="shared" si="1048"/>
        <v>57</v>
      </c>
      <c r="K14" s="28">
        <f t="shared" si="1048"/>
        <v>58</v>
      </c>
      <c r="L14" s="28">
        <f t="shared" si="1048"/>
        <v>36</v>
      </c>
      <c r="M14" s="28">
        <f t="shared" si="1048"/>
        <v>96</v>
      </c>
      <c r="N14" s="28">
        <f t="shared" si="1048"/>
        <v>166</v>
      </c>
      <c r="O14" s="28">
        <f t="shared" si="1048"/>
        <v>671</v>
      </c>
      <c r="P14" s="28">
        <f t="shared" si="1048"/>
        <v>396</v>
      </c>
      <c r="Q14" s="28">
        <f t="shared" si="1048"/>
        <v>567</v>
      </c>
      <c r="R14" s="28">
        <f t="shared" si="1048"/>
        <v>637</v>
      </c>
      <c r="S14" s="28">
        <f t="shared" si="1048"/>
        <v>1122</v>
      </c>
      <c r="T14" s="28">
        <f t="shared" si="1048"/>
        <v>1037</v>
      </c>
      <c r="U14" s="28">
        <f t="shared" si="1048"/>
        <v>994</v>
      </c>
      <c r="V14" s="28">
        <f t="shared" si="1048"/>
        <v>1671</v>
      </c>
      <c r="W14" s="28">
        <f t="shared" si="1048"/>
        <v>2122</v>
      </c>
      <c r="X14" s="28">
        <f t="shared" si="1048"/>
        <v>1925</v>
      </c>
      <c r="Y14" s="28">
        <f t="shared" si="1048"/>
        <v>1895</v>
      </c>
      <c r="Z14" s="28">
        <f t="shared" si="1048"/>
        <v>1800</v>
      </c>
      <c r="AA14" s="28">
        <f t="shared" si="1048"/>
        <v>5681</v>
      </c>
      <c r="AB14" s="28">
        <f t="shared" si="1048"/>
        <v>1102</v>
      </c>
      <c r="AC14" s="28">
        <f t="shared" si="1048"/>
        <v>3174</v>
      </c>
      <c r="AD14" s="28">
        <f t="shared" si="1048"/>
        <v>7323</v>
      </c>
      <c r="AE14" s="28">
        <f t="shared" si="1048"/>
        <v>5288</v>
      </c>
      <c r="AF14" s="28">
        <f t="shared" si="1048"/>
        <v>6164</v>
      </c>
      <c r="AG14" s="28">
        <f t="shared" si="1048"/>
        <v>7880</v>
      </c>
      <c r="AH14" s="28">
        <f t="shared" si="1048"/>
        <v>7371</v>
      </c>
      <c r="AI14" s="28">
        <f t="shared" si="1048"/>
        <v>7438</v>
      </c>
      <c r="AJ14" s="28">
        <f t="shared" si="1048"/>
        <v>7482</v>
      </c>
      <c r="AK14" s="28">
        <f t="shared" si="1048"/>
        <v>6710</v>
      </c>
      <c r="AL14" s="28">
        <f t="shared" ref="AL14:BQ14" si="1049">AL12-AK12</f>
        <v>5283</v>
      </c>
      <c r="AM14" s="28">
        <f t="shared" si="1049"/>
        <v>5424</v>
      </c>
      <c r="AN14" s="28">
        <f t="shared" si="1049"/>
        <v>7936</v>
      </c>
      <c r="AO14" s="28">
        <f t="shared" si="1049"/>
        <v>5156</v>
      </c>
      <c r="AP14" s="28">
        <f t="shared" si="1049"/>
        <v>10272</v>
      </c>
      <c r="AQ14" s="28">
        <f t="shared" si="1049"/>
        <v>8406</v>
      </c>
      <c r="AR14" s="28">
        <f t="shared" si="1049"/>
        <v>6736</v>
      </c>
      <c r="AS14" s="28">
        <f t="shared" si="1049"/>
        <v>5943</v>
      </c>
      <c r="AT14" s="28">
        <f t="shared" si="1049"/>
        <v>2941</v>
      </c>
      <c r="AU14" s="28">
        <f t="shared" si="1049"/>
        <v>3330</v>
      </c>
      <c r="AV14" s="28">
        <f t="shared" si="1049"/>
        <v>8290</v>
      </c>
      <c r="AW14" s="28">
        <f t="shared" si="1049"/>
        <v>3923</v>
      </c>
      <c r="AX14" s="28">
        <f t="shared" si="1049"/>
        <v>4213</v>
      </c>
      <c r="AY14" s="28">
        <f t="shared" si="1049"/>
        <v>3771</v>
      </c>
      <c r="AZ14" s="28">
        <f t="shared" si="1049"/>
        <v>24893</v>
      </c>
      <c r="BA14" s="28">
        <f t="shared" si="1049"/>
        <v>10749</v>
      </c>
      <c r="BB14" s="28">
        <f t="shared" si="1049"/>
        <v>4416</v>
      </c>
      <c r="BC14" s="28">
        <f t="shared" si="1049"/>
        <v>7533</v>
      </c>
      <c r="BD14" s="28">
        <f t="shared" si="1049"/>
        <v>9546</v>
      </c>
      <c r="BE14" s="28">
        <f t="shared" si="1049"/>
        <v>7545</v>
      </c>
      <c r="BF14" s="28">
        <f t="shared" si="1049"/>
        <v>4223</v>
      </c>
      <c r="BG14" s="28">
        <f t="shared" si="1049"/>
        <v>4613</v>
      </c>
      <c r="BH14" s="28">
        <f t="shared" si="1049"/>
        <v>1161</v>
      </c>
      <c r="BI14" s="28">
        <f t="shared" si="1049"/>
        <v>1494</v>
      </c>
      <c r="BJ14" s="28">
        <f t="shared" si="1049"/>
        <v>4590</v>
      </c>
      <c r="BK14" s="28">
        <f t="shared" si="1049"/>
        <v>3869</v>
      </c>
      <c r="BL14" s="28">
        <f t="shared" si="1049"/>
        <v>3562</v>
      </c>
      <c r="BM14" s="28">
        <f t="shared" si="1049"/>
        <v>1823</v>
      </c>
      <c r="BN14" s="28">
        <f t="shared" si="1049"/>
        <v>161</v>
      </c>
      <c r="BO14" s="28">
        <f t="shared" si="1049"/>
        <v>1621</v>
      </c>
      <c r="BP14" s="28">
        <f t="shared" si="1049"/>
        <v>3978</v>
      </c>
      <c r="BQ14" s="28">
        <f t="shared" si="1049"/>
        <v>3553</v>
      </c>
      <c r="BR14" s="28">
        <f t="shared" ref="BR14:CC14" si="1050">BR12-BQ12</f>
        <v>3531</v>
      </c>
      <c r="BS14" s="28">
        <f t="shared" si="1050"/>
        <v>3694</v>
      </c>
      <c r="BT14" s="28">
        <f t="shared" si="1050"/>
        <v>3177</v>
      </c>
      <c r="BU14" s="28">
        <f t="shared" si="1050"/>
        <v>2093</v>
      </c>
      <c r="BV14" s="28">
        <f t="shared" si="1050"/>
        <v>1617</v>
      </c>
      <c r="BW14" s="28">
        <f t="shared" si="1050"/>
        <v>3780</v>
      </c>
      <c r="BX14" s="28">
        <f t="shared" si="1050"/>
        <v>2358</v>
      </c>
      <c r="BY14" s="28">
        <f t="shared" si="1050"/>
        <v>3994</v>
      </c>
      <c r="BZ14" s="28">
        <f t="shared" si="1050"/>
        <v>3024</v>
      </c>
      <c r="CA14" s="28">
        <f t="shared" si="1050"/>
        <v>2940</v>
      </c>
      <c r="CB14" s="28">
        <f t="shared" si="1050"/>
        <v>1760</v>
      </c>
      <c r="CC14" s="28">
        <f t="shared" si="1050"/>
        <v>1440</v>
      </c>
      <c r="CD14" s="28">
        <f t="shared" ref="CD14:CV14" si="1051">CD12-CC12</f>
        <v>3052</v>
      </c>
      <c r="CE14" s="28">
        <f t="shared" si="1051"/>
        <v>2724</v>
      </c>
      <c r="CF14" s="28">
        <f t="shared" si="1051"/>
        <v>2586</v>
      </c>
      <c r="CG14" s="28">
        <f t="shared" si="1051"/>
        <v>2360</v>
      </c>
      <c r="CH14" s="28">
        <f t="shared" si="1051"/>
        <v>2413</v>
      </c>
      <c r="CI14" s="28">
        <f t="shared" si="1051"/>
        <v>1382</v>
      </c>
      <c r="CJ14" s="28">
        <f t="shared" si="1051"/>
        <v>1257</v>
      </c>
      <c r="CK14" s="28">
        <f t="shared" si="1051"/>
        <v>2663</v>
      </c>
      <c r="CL14" s="28">
        <f t="shared" si="1051"/>
        <v>2478</v>
      </c>
      <c r="CM14" s="28">
        <f t="shared" si="1051"/>
        <v>2446</v>
      </c>
      <c r="CN14" s="28">
        <f t="shared" si="1051"/>
        <v>2480</v>
      </c>
      <c r="CO14" s="28">
        <f t="shared" si="1051"/>
        <v>2373</v>
      </c>
      <c r="CP14" s="28">
        <f t="shared" si="1051"/>
        <v>-323663</v>
      </c>
      <c r="CQ14" s="28">
        <f t="shared" si="1051"/>
        <v>0</v>
      </c>
      <c r="CR14" s="28">
        <f t="shared" si="1051"/>
        <v>0</v>
      </c>
      <c r="CS14" s="28">
        <f t="shared" si="1051"/>
        <v>0</v>
      </c>
      <c r="CT14" s="28">
        <f t="shared" si="1051"/>
        <v>0</v>
      </c>
      <c r="CU14" s="28">
        <f t="shared" si="1051"/>
        <v>0</v>
      </c>
      <c r="CV14" s="28">
        <f t="shared" si="1051"/>
        <v>0</v>
      </c>
      <c r="CW14" s="28">
        <f t="shared" ref="CW14" si="1052">CW12-CV12</f>
        <v>0</v>
      </c>
      <c r="CX14" s="28">
        <f t="shared" ref="CX14" si="1053">CX12-CW12</f>
        <v>0</v>
      </c>
      <c r="CY14" s="28">
        <f t="shared" ref="CY14" si="1054">CY12-CX12</f>
        <v>0</v>
      </c>
      <c r="CZ14" s="28">
        <f t="shared" ref="CZ14" si="1055">CZ12-CY12</f>
        <v>0</v>
      </c>
      <c r="DA14" s="28">
        <f t="shared" ref="DA14" si="1056">DA12-CZ12</f>
        <v>0</v>
      </c>
      <c r="DB14" s="28">
        <f t="shared" ref="DB14" si="1057">DB12-DA12</f>
        <v>0</v>
      </c>
      <c r="DC14" s="28">
        <f t="shared" ref="DC14" si="1058">DC12-DB12</f>
        <v>0</v>
      </c>
      <c r="DD14" s="28">
        <f t="shared" ref="DD14" si="1059">DD12-DC12</f>
        <v>0</v>
      </c>
      <c r="DE14" s="28">
        <f t="shared" ref="DE14" si="1060">DE12-DD12</f>
        <v>0</v>
      </c>
      <c r="DF14" s="28">
        <f t="shared" ref="DF14" si="1061">DF12-DE12</f>
        <v>0</v>
      </c>
      <c r="DG14" s="28">
        <f t="shared" ref="DG14" si="1062">DG12-DF12</f>
        <v>0</v>
      </c>
      <c r="DH14" s="28">
        <f t="shared" ref="DH14" si="1063">DH12-DG12</f>
        <v>0</v>
      </c>
      <c r="DI14" s="28">
        <f t="shared" ref="DI14" si="1064">DI12-DH12</f>
        <v>0</v>
      </c>
      <c r="DJ14" s="28">
        <f t="shared" ref="DJ14" si="1065">DJ12-DI12</f>
        <v>0</v>
      </c>
      <c r="DK14" s="28">
        <f t="shared" ref="DK14" si="1066">DK12-DJ12</f>
        <v>0</v>
      </c>
      <c r="DL14" s="28">
        <f t="shared" ref="DL14" si="1067">DL12-DK12</f>
        <v>0</v>
      </c>
      <c r="DM14" s="28">
        <f t="shared" ref="DM14" si="1068">DM12-DL12</f>
        <v>0</v>
      </c>
      <c r="DN14" s="28">
        <f t="shared" ref="DN14" si="1069">DN12-DM12</f>
        <v>0</v>
      </c>
      <c r="DO14" s="28">
        <f t="shared" ref="DO14" si="1070">DO12-DN12</f>
        <v>0</v>
      </c>
      <c r="DP14" s="28">
        <f t="shared" ref="DP14" si="1071">DP12-DO12</f>
        <v>0</v>
      </c>
      <c r="DQ14" s="28">
        <f t="shared" ref="DQ14" si="1072">DQ12-DP12</f>
        <v>0</v>
      </c>
      <c r="DR14" s="28">
        <f t="shared" ref="DR14" si="1073">DR12-DQ12</f>
        <v>0</v>
      </c>
      <c r="DS14" s="28">
        <f t="shared" ref="DS14" si="1074">DS12-DR12</f>
        <v>0</v>
      </c>
      <c r="DT14" s="28">
        <f t="shared" ref="DT14" si="1075">DT12-DS12</f>
        <v>0</v>
      </c>
      <c r="DU14" s="28">
        <f t="shared" ref="DU14" si="1076">DU12-DT12</f>
        <v>0</v>
      </c>
      <c r="DV14" s="28">
        <f t="shared" ref="DV14" si="1077">DV12-DU12</f>
        <v>0</v>
      </c>
      <c r="DW14" s="28">
        <f t="shared" ref="DW14" si="1078">DW12-DV12</f>
        <v>0</v>
      </c>
      <c r="DX14" s="28">
        <f t="shared" ref="DX14" si="1079">DX12-DW12</f>
        <v>0</v>
      </c>
      <c r="DY14" s="28">
        <f t="shared" ref="DY14" si="1080">DY12-DX12</f>
        <v>0</v>
      </c>
      <c r="DZ14" s="28">
        <f t="shared" ref="DZ14" si="1081">DZ12-DY12</f>
        <v>0</v>
      </c>
      <c r="EA14" s="28">
        <f t="shared" ref="EA14" si="1082">EA12-DZ12</f>
        <v>0</v>
      </c>
      <c r="EB14" s="28">
        <f t="shared" ref="EB14" si="1083">EB12-EA12</f>
        <v>0</v>
      </c>
      <c r="EC14" s="28">
        <f t="shared" ref="EC14" si="1084">EC12-EB12</f>
        <v>0</v>
      </c>
      <c r="ED14" s="28">
        <f t="shared" ref="ED14" si="1085">ED12-EC12</f>
        <v>0</v>
      </c>
      <c r="EE14" s="28">
        <f t="shared" ref="EE14" si="1086">EE12-ED12</f>
        <v>0</v>
      </c>
      <c r="EF14" s="28">
        <f t="shared" ref="EF14" si="1087">EF12-EE12</f>
        <v>0</v>
      </c>
      <c r="EG14" s="28">
        <f t="shared" ref="EG14" si="1088">EG12-EF12</f>
        <v>0</v>
      </c>
      <c r="EH14" s="28">
        <f t="shared" ref="EH14" si="1089">EH12-EG12</f>
        <v>0</v>
      </c>
      <c r="EI14" s="28">
        <f t="shared" ref="EI14" si="1090">EI12-EH12</f>
        <v>0</v>
      </c>
      <c r="EJ14" s="28">
        <f t="shared" ref="EJ14" si="1091">EJ12-EI12</f>
        <v>0</v>
      </c>
      <c r="EK14" s="28">
        <f t="shared" ref="EK14" si="1092">EK12-EJ12</f>
        <v>0</v>
      </c>
      <c r="EL14" s="28">
        <f t="shared" ref="EL14" si="1093">EL12-EK12</f>
        <v>0</v>
      </c>
      <c r="EM14" s="28">
        <f t="shared" ref="EM14" si="1094">EM12-EL12</f>
        <v>0</v>
      </c>
      <c r="EN14" s="28">
        <f t="shared" ref="EN14" si="1095">EN12-EM12</f>
        <v>0</v>
      </c>
      <c r="EO14" s="28">
        <f t="shared" ref="EO14" si="1096">EO12-EN12</f>
        <v>0</v>
      </c>
      <c r="EP14" s="28">
        <f t="shared" ref="EP14" si="1097">EP12-EO12</f>
        <v>0</v>
      </c>
      <c r="EQ14" s="28">
        <f t="shared" ref="EQ14" si="1098">EQ12-EP12</f>
        <v>0</v>
      </c>
      <c r="ER14" s="28">
        <f t="shared" ref="ER14" si="1099">ER12-EQ12</f>
        <v>0</v>
      </c>
      <c r="ES14" s="28">
        <f t="shared" ref="ES14" si="1100">ES12-ER12</f>
        <v>0</v>
      </c>
      <c r="ET14" s="28">
        <f t="shared" ref="ET14" si="1101">ET12-ES12</f>
        <v>0</v>
      </c>
      <c r="EU14" s="28">
        <f t="shared" ref="EU14" si="1102">EU12-ET12</f>
        <v>0</v>
      </c>
      <c r="EV14" s="28">
        <f t="shared" ref="EV14" si="1103">EV12-EU12</f>
        <v>0</v>
      </c>
      <c r="EW14" s="28">
        <f t="shared" ref="EW14" si="1104">EW12-EV12</f>
        <v>0</v>
      </c>
      <c r="EX14" s="28">
        <f t="shared" ref="EX14" si="1105">EX12-EW12</f>
        <v>0</v>
      </c>
      <c r="EY14" s="28">
        <f t="shared" ref="EY14" si="1106">EY12-EX12</f>
        <v>0</v>
      </c>
      <c r="EZ14" s="28">
        <f t="shared" ref="EZ14" si="1107">EZ12-EY12</f>
        <v>0</v>
      </c>
      <c r="FA14" s="28">
        <f t="shared" ref="FA14" si="1108">FA12-EZ12</f>
        <v>0</v>
      </c>
      <c r="FB14" s="28">
        <f t="shared" ref="FB14" si="1109">FB12-FA12</f>
        <v>0</v>
      </c>
      <c r="FC14" s="28">
        <f t="shared" ref="FC14" si="1110">FC12-FB12</f>
        <v>0</v>
      </c>
      <c r="FD14" s="28">
        <f t="shared" ref="FD14" si="1111">FD12-FC12</f>
        <v>0</v>
      </c>
      <c r="FE14" s="28">
        <f t="shared" ref="FE14" si="1112">FE12-FD12</f>
        <v>0</v>
      </c>
      <c r="FF14" s="28">
        <f t="shared" ref="FF14" si="1113">FF12-FE12</f>
        <v>0</v>
      </c>
      <c r="FG14" s="28">
        <f t="shared" ref="FG14" si="1114">FG12-FF12</f>
        <v>0</v>
      </c>
      <c r="FH14" s="28">
        <f t="shared" ref="FH14" si="1115">FH12-FG12</f>
        <v>0</v>
      </c>
      <c r="FI14" s="28">
        <f t="shared" ref="FI14" si="1116">FI12-FH12</f>
        <v>0</v>
      </c>
      <c r="FJ14" s="28">
        <f t="shared" ref="FJ14" si="1117">FJ12-FI12</f>
        <v>0</v>
      </c>
      <c r="FK14" s="28">
        <f t="shared" ref="FK14" si="1118">FK12-FJ12</f>
        <v>0</v>
      </c>
      <c r="FL14" s="28">
        <f t="shared" ref="FL14" si="1119">FL12-FK12</f>
        <v>0</v>
      </c>
      <c r="FM14" s="28">
        <f t="shared" ref="FM14" si="1120">FM12-FL12</f>
        <v>0</v>
      </c>
      <c r="FN14" s="28">
        <f t="shared" ref="FN14" si="1121">FN12-FM12</f>
        <v>0</v>
      </c>
      <c r="FO14" s="28">
        <f t="shared" ref="FO14" si="1122">FO12-FN12</f>
        <v>0</v>
      </c>
      <c r="FP14" s="28">
        <f t="shared" ref="FP14" si="1123">FP12-FO12</f>
        <v>0</v>
      </c>
      <c r="FQ14" s="28">
        <f t="shared" ref="FQ14" si="1124">FQ12-FP12</f>
        <v>0</v>
      </c>
      <c r="FR14" s="28">
        <f t="shared" ref="FR14" si="1125">FR12-FQ12</f>
        <v>0</v>
      </c>
      <c r="FS14" s="28">
        <f t="shared" ref="FS14" si="1126">FS12-FR12</f>
        <v>0</v>
      </c>
      <c r="FT14" s="28">
        <f t="shared" ref="FT14" si="1127">FT12-FS12</f>
        <v>0</v>
      </c>
      <c r="FU14" s="28">
        <f t="shared" ref="FU14" si="1128">FU12-FT12</f>
        <v>0</v>
      </c>
      <c r="FV14" s="28">
        <f t="shared" ref="FV14" si="1129">FV12-FU12</f>
        <v>0</v>
      </c>
      <c r="FW14" s="28">
        <f t="shared" ref="FW14" si="1130">FW12-FV12</f>
        <v>0</v>
      </c>
      <c r="FX14" s="28">
        <f t="shared" ref="FX14" si="1131">FX12-FW12</f>
        <v>0</v>
      </c>
      <c r="FY14" s="28">
        <f t="shared" ref="FY14" si="1132">FY12-FX12</f>
        <v>0</v>
      </c>
      <c r="FZ14" s="28">
        <f t="shared" ref="FZ14" si="1133">FZ12-FY12</f>
        <v>0</v>
      </c>
      <c r="GA14" s="28">
        <f t="shared" ref="GA14" si="1134">GA12-FZ12</f>
        <v>0</v>
      </c>
      <c r="GB14" s="28">
        <f t="shared" ref="GB14" si="1135">GB12-GA12</f>
        <v>0</v>
      </c>
      <c r="GC14" s="28">
        <f t="shared" ref="GC14" si="1136">GC12-GB12</f>
        <v>0</v>
      </c>
      <c r="GD14" s="28">
        <f t="shared" ref="GD14" si="1137">GD12-GC12</f>
        <v>0</v>
      </c>
      <c r="GE14" s="28">
        <f t="shared" ref="GE14" si="1138">GE12-GD12</f>
        <v>0</v>
      </c>
      <c r="GF14" s="28">
        <f t="shared" ref="GF14" si="1139">GF12-GE12</f>
        <v>0</v>
      </c>
      <c r="GG14" s="28">
        <f t="shared" ref="GG14" si="1140">GG12-GF12</f>
        <v>0</v>
      </c>
      <c r="GH14" s="28">
        <f t="shared" ref="GH14" si="1141">GH12-GG12</f>
        <v>0</v>
      </c>
      <c r="GI14" s="28">
        <f t="shared" ref="GI14" si="1142">GI12-GH12</f>
        <v>0</v>
      </c>
      <c r="GJ14" s="28">
        <f t="shared" ref="GJ14" si="1143">GJ12-GI12</f>
        <v>0</v>
      </c>
      <c r="GK14" s="28">
        <f t="shared" ref="GK14" si="1144">GK12-GJ12</f>
        <v>0</v>
      </c>
      <c r="GL14" s="28">
        <f t="shared" ref="GL14" si="1145">GL12-GK12</f>
        <v>0</v>
      </c>
      <c r="GM14" s="28">
        <f t="shared" ref="GM14" si="1146">GM12-GL12</f>
        <v>0</v>
      </c>
      <c r="GN14" s="28">
        <f t="shared" ref="GN14" si="1147">GN12-GM12</f>
        <v>0</v>
      </c>
      <c r="GO14" s="28">
        <f t="shared" ref="GO14" si="1148">GO12-GN12</f>
        <v>0</v>
      </c>
      <c r="GP14" s="28">
        <f t="shared" ref="GP14" si="1149">GP12-GO12</f>
        <v>0</v>
      </c>
      <c r="GQ14" s="28">
        <f t="shared" ref="GQ14" si="1150">GQ12-GP12</f>
        <v>0</v>
      </c>
      <c r="GR14" s="28">
        <f t="shared" ref="GR14" si="1151">GR12-GQ12</f>
        <v>0</v>
      </c>
      <c r="GS14" s="28">
        <f t="shared" ref="GS14" si="1152">GS12-GR12</f>
        <v>0</v>
      </c>
      <c r="GT14" s="28">
        <f t="shared" ref="GT14" si="1153">GT12-GS12</f>
        <v>0</v>
      </c>
      <c r="GU14" s="28">
        <f t="shared" ref="GU14" si="1154">GU12-GT12</f>
        <v>0</v>
      </c>
      <c r="GV14" s="28">
        <f t="shared" ref="GV14" si="1155">GV12-GU12</f>
        <v>0</v>
      </c>
      <c r="GW14" s="28">
        <f t="shared" ref="GW14" si="1156">GW12-GV12</f>
        <v>0</v>
      </c>
      <c r="GX14" s="28">
        <f t="shared" ref="GX14" si="1157">GX12-GW12</f>
        <v>0</v>
      </c>
      <c r="GY14" s="28">
        <f t="shared" ref="GY14" si="1158">GY12-GX12</f>
        <v>0</v>
      </c>
      <c r="GZ14" s="28">
        <f t="shared" ref="GZ14" si="1159">GZ12-GY12</f>
        <v>0</v>
      </c>
      <c r="HA14" s="28">
        <f t="shared" ref="HA14" si="1160">HA12-GZ12</f>
        <v>0</v>
      </c>
      <c r="HB14" s="28">
        <f t="shared" ref="HB14" si="1161">HB12-HA12</f>
        <v>0</v>
      </c>
      <c r="HC14" s="28">
        <f t="shared" ref="HC14" si="1162">HC12-HB12</f>
        <v>0</v>
      </c>
      <c r="HD14" s="28">
        <f t="shared" ref="HD14" si="1163">HD12-HC12</f>
        <v>0</v>
      </c>
      <c r="HE14" s="28">
        <f t="shared" ref="HE14" si="1164">HE12-HD12</f>
        <v>0</v>
      </c>
      <c r="HF14" s="28">
        <f t="shared" ref="HF14" si="1165">HF12-HE12</f>
        <v>0</v>
      </c>
      <c r="HG14" s="28">
        <f t="shared" ref="HG14" si="1166">HG12-HF12</f>
        <v>0</v>
      </c>
      <c r="HH14" s="28">
        <f t="shared" ref="HH14" si="1167">HH12-HG12</f>
        <v>0</v>
      </c>
      <c r="HI14" s="28">
        <f t="shared" ref="HI14" si="1168">HI12-HH12</f>
        <v>0</v>
      </c>
      <c r="HJ14" s="28">
        <f t="shared" ref="HJ14" si="1169">HJ12-HI12</f>
        <v>0</v>
      </c>
      <c r="HK14" s="28">
        <f t="shared" ref="HK14" si="1170">HK12-HJ12</f>
        <v>0</v>
      </c>
      <c r="HL14" s="28">
        <f t="shared" ref="HL14" si="1171">HL12-HK12</f>
        <v>0</v>
      </c>
      <c r="HM14" s="28">
        <f t="shared" ref="HM14" si="1172">HM12-HL12</f>
        <v>0</v>
      </c>
      <c r="HN14" s="28">
        <f t="shared" ref="HN14" si="1173">HN12-HM12</f>
        <v>0</v>
      </c>
      <c r="HO14" s="28">
        <f t="shared" ref="HO14" si="1174">HO12-HN12</f>
        <v>0</v>
      </c>
      <c r="HP14" s="28">
        <f t="shared" ref="HP14" si="1175">HP12-HO12</f>
        <v>0</v>
      </c>
      <c r="HQ14" s="28">
        <f t="shared" ref="HQ14" si="1176">HQ12-HP12</f>
        <v>0</v>
      </c>
      <c r="HR14" s="28">
        <f t="shared" ref="HR14" si="1177">HR12-HQ12</f>
        <v>0</v>
      </c>
      <c r="HS14" s="28">
        <f t="shared" ref="HS14" si="1178">HS12-HR12</f>
        <v>0</v>
      </c>
      <c r="HT14" s="28">
        <f t="shared" ref="HT14" si="1179">HT12-HS12</f>
        <v>0</v>
      </c>
      <c r="HU14" s="28">
        <f t="shared" ref="HU14" si="1180">HU12-HT12</f>
        <v>0</v>
      </c>
      <c r="HV14" s="28">
        <f t="shared" ref="HV14" si="1181">HV12-HU12</f>
        <v>0</v>
      </c>
      <c r="HW14" s="28">
        <f t="shared" ref="HW14" si="1182">HW12-HV12</f>
        <v>0</v>
      </c>
      <c r="HX14" s="28">
        <f t="shared" ref="HX14" si="1183">HX12-HW12</f>
        <v>0</v>
      </c>
      <c r="HY14" s="28">
        <f t="shared" ref="HY14" si="1184">HY12-HX12</f>
        <v>0</v>
      </c>
      <c r="HZ14" s="28">
        <f t="shared" ref="HZ14" si="1185">HZ12-HY12</f>
        <v>0</v>
      </c>
      <c r="IA14" s="28">
        <f t="shared" ref="IA14" si="1186">IA12-HZ12</f>
        <v>0</v>
      </c>
      <c r="IB14" s="28">
        <f t="shared" ref="IB14" si="1187">IB12-IA12</f>
        <v>0</v>
      </c>
      <c r="IC14" s="28">
        <f t="shared" ref="IC14" si="1188">IC12-IB12</f>
        <v>0</v>
      </c>
      <c r="ID14" s="28">
        <f t="shared" ref="ID14" si="1189">ID12-IC12</f>
        <v>0</v>
      </c>
      <c r="IE14" s="28">
        <f t="shared" ref="IE14" si="1190">IE12-ID12</f>
        <v>0</v>
      </c>
      <c r="IF14" s="28">
        <f t="shared" ref="IF14" si="1191">IF12-IE12</f>
        <v>0</v>
      </c>
      <c r="IG14" s="28">
        <f t="shared" ref="IG14" si="1192">IG12-IF12</f>
        <v>0</v>
      </c>
    </row>
    <row r="15" spans="2:241" s="43" customFormat="1" ht="20" thickBot="1">
      <c r="B15" s="45" t="s">
        <v>84</v>
      </c>
      <c r="C15" s="42"/>
      <c r="D15" s="45"/>
      <c r="E15" s="45">
        <v>0</v>
      </c>
      <c r="F15" s="45">
        <v>81</v>
      </c>
      <c r="G15" s="45">
        <v>213</v>
      </c>
      <c r="H15" s="45">
        <v>354</v>
      </c>
      <c r="I15" s="45">
        <v>412</v>
      </c>
      <c r="J15" s="45">
        <v>447</v>
      </c>
      <c r="K15" s="45">
        <v>496</v>
      </c>
      <c r="L15" s="45">
        <v>667</v>
      </c>
      <c r="M15" s="45">
        <v>3066</v>
      </c>
      <c r="N15" s="45">
        <v>4923</v>
      </c>
      <c r="O15" s="45">
        <v>5674</v>
      </c>
      <c r="P15" s="45">
        <v>5011</v>
      </c>
      <c r="Q15" s="45">
        <v>4592</v>
      </c>
      <c r="R15" s="45">
        <v>4592</v>
      </c>
      <c r="S15" s="45">
        <v>6852</v>
      </c>
      <c r="T15" s="45">
        <v>6656</v>
      </c>
      <c r="U15" s="45">
        <v>8091</v>
      </c>
      <c r="V15" s="45">
        <v>9008</v>
      </c>
      <c r="W15" s="45">
        <v>13155</v>
      </c>
      <c r="X15" s="45">
        <v>12562</v>
      </c>
      <c r="Y15" s="45">
        <v>11842</v>
      </c>
      <c r="Z15" s="45">
        <v>11842</v>
      </c>
      <c r="AA15" s="45">
        <v>13624</v>
      </c>
      <c r="AB15" s="45">
        <v>14994</v>
      </c>
      <c r="AC15" s="45">
        <v>19816</v>
      </c>
      <c r="AD15" s="45">
        <v>19927</v>
      </c>
      <c r="AE15" s="45">
        <v>17785</v>
      </c>
      <c r="AF15" s="45">
        <v>11482</v>
      </c>
      <c r="AG15" s="45">
        <v>19260</v>
      </c>
      <c r="AH15" s="45">
        <v>20275</v>
      </c>
      <c r="AI15" s="45">
        <v>21798</v>
      </c>
      <c r="AJ15" s="45">
        <v>22559</v>
      </c>
      <c r="AK15" s="45">
        <v>22858</v>
      </c>
      <c r="AL15" s="45">
        <v>23209</v>
      </c>
      <c r="AM15" s="45">
        <v>23470</v>
      </c>
      <c r="AN15" s="45">
        <v>25070</v>
      </c>
      <c r="AO15" s="45">
        <v>24481</v>
      </c>
      <c r="AP15" s="45">
        <v>24708</v>
      </c>
      <c r="AQ15" s="45">
        <v>25914</v>
      </c>
      <c r="AR15" s="45">
        <v>25432</v>
      </c>
      <c r="AS15" s="45">
        <v>25041</v>
      </c>
      <c r="AT15" s="45">
        <v>26989</v>
      </c>
      <c r="AU15" s="45">
        <v>23265</v>
      </c>
      <c r="AV15" s="45">
        <v>26144</v>
      </c>
      <c r="AW15" s="45">
        <v>26065</v>
      </c>
      <c r="AX15" s="45">
        <v>25456</v>
      </c>
      <c r="AY15" s="45">
        <v>25456</v>
      </c>
      <c r="AZ15" s="45">
        <v>27847</v>
      </c>
      <c r="BA15" s="45">
        <v>30805</v>
      </c>
      <c r="BB15" s="45">
        <v>30646</v>
      </c>
      <c r="BC15" s="45">
        <v>30646</v>
      </c>
      <c r="BD15" s="45">
        <v>30342</v>
      </c>
      <c r="BE15" s="45">
        <v>29621</v>
      </c>
      <c r="BF15" s="45">
        <v>29932</v>
      </c>
      <c r="BG15" s="45">
        <v>30453</v>
      </c>
      <c r="BH15" s="45">
        <v>30703</v>
      </c>
      <c r="BI15" s="45">
        <v>29559</v>
      </c>
      <c r="BJ15" s="45">
        <v>29568</v>
      </c>
      <c r="BK15" s="45">
        <v>29467</v>
      </c>
      <c r="BL15" s="45">
        <v>29756</v>
      </c>
      <c r="BM15" s="45">
        <v>27895</v>
      </c>
      <c r="BN15" s="45">
        <v>25324</v>
      </c>
      <c r="BO15" s="45">
        <v>25081</v>
      </c>
      <c r="BP15" s="45">
        <v>25066</v>
      </c>
      <c r="BQ15" s="45">
        <v>24579</v>
      </c>
      <c r="BR15" s="45">
        <v>27318</v>
      </c>
      <c r="BS15" s="45">
        <v>26829</v>
      </c>
      <c r="BT15" s="45">
        <v>26667</v>
      </c>
      <c r="BU15" s="45">
        <v>26344</v>
      </c>
      <c r="BV15" s="45">
        <v>28307</v>
      </c>
      <c r="BW15" s="45">
        <v>27054</v>
      </c>
      <c r="BX15" s="45">
        <v>26278</v>
      </c>
      <c r="BY15" s="45">
        <v>26082</v>
      </c>
      <c r="BZ15" s="45">
        <v>25792</v>
      </c>
      <c r="CA15" s="45">
        <v>25419</v>
      </c>
      <c r="CB15" s="45">
        <v>25640</v>
      </c>
      <c r="CC15" s="45">
        <v>25360</v>
      </c>
      <c r="CD15" s="45">
        <v>25487</v>
      </c>
      <c r="CE15" s="45">
        <v>25281</v>
      </c>
      <c r="CF15" s="45">
        <v>22741</v>
      </c>
      <c r="CG15" s="45">
        <v>26198</v>
      </c>
      <c r="CH15" s="45">
        <v>26130</v>
      </c>
      <c r="CI15" s="45">
        <v>26328</v>
      </c>
      <c r="CJ15" s="45">
        <v>26249</v>
      </c>
      <c r="CK15" s="45">
        <v>26392</v>
      </c>
      <c r="CL15" s="45">
        <v>27141</v>
      </c>
      <c r="CM15" s="45">
        <v>27753</v>
      </c>
      <c r="CN15" s="45">
        <v>27917</v>
      </c>
      <c r="CO15" s="45">
        <v>28183</v>
      </c>
      <c r="CP15" s="45"/>
      <c r="CQ15" s="45"/>
      <c r="CR15" s="45"/>
      <c r="CS15" s="45"/>
      <c r="CT15" s="45"/>
      <c r="CU15" s="45"/>
      <c r="CV15" s="45"/>
      <c r="CW15" s="45"/>
      <c r="CX15" s="45"/>
      <c r="CY15" s="45"/>
      <c r="CZ15" s="45"/>
      <c r="DA15" s="45"/>
      <c r="DB15" s="45"/>
      <c r="DC15" s="45"/>
      <c r="DD15" s="45"/>
      <c r="DE15" s="45"/>
      <c r="DF15" s="45"/>
      <c r="DG15" s="45"/>
      <c r="DH15" s="45"/>
      <c r="DI15" s="45"/>
      <c r="DJ15" s="45"/>
      <c r="DK15" s="45"/>
      <c r="DL15" s="45"/>
      <c r="DM15" s="45"/>
      <c r="DN15" s="45"/>
      <c r="DO15" s="45"/>
      <c r="DP15" s="45"/>
      <c r="DQ15" s="45"/>
      <c r="DR15" s="45"/>
      <c r="DS15" s="45"/>
      <c r="DT15" s="45"/>
      <c r="DU15" s="45"/>
      <c r="DV15" s="45"/>
      <c r="DW15" s="45"/>
      <c r="DX15" s="45"/>
      <c r="DY15" s="45"/>
      <c r="DZ15" s="45"/>
      <c r="EA15" s="45"/>
      <c r="EB15" s="45"/>
      <c r="EC15" s="45"/>
      <c r="ED15" s="45"/>
      <c r="EE15" s="45"/>
      <c r="EF15" s="45"/>
      <c r="EG15" s="45"/>
      <c r="EH15" s="45"/>
      <c r="EI15" s="45"/>
      <c r="EJ15" s="45"/>
      <c r="EK15" s="45"/>
      <c r="EL15" s="45"/>
      <c r="EM15" s="45"/>
      <c r="EN15" s="45"/>
      <c r="EO15" s="45"/>
      <c r="EP15" s="45"/>
      <c r="EQ15" s="45"/>
      <c r="ER15" s="45"/>
      <c r="ES15" s="45"/>
      <c r="ET15" s="45"/>
      <c r="EU15" s="45"/>
      <c r="EV15" s="45"/>
      <c r="EW15" s="45"/>
      <c r="EX15" s="45"/>
      <c r="EY15" s="45"/>
      <c r="EZ15" s="45"/>
      <c r="FA15" s="45"/>
      <c r="FB15" s="45"/>
      <c r="FC15" s="45"/>
      <c r="FD15" s="45"/>
      <c r="FE15" s="45"/>
      <c r="FF15" s="45"/>
      <c r="FG15" s="45"/>
      <c r="FH15" s="45"/>
      <c r="FI15" s="45"/>
      <c r="FJ15" s="45"/>
      <c r="FK15" s="45"/>
      <c r="FL15" s="45"/>
      <c r="FM15" s="45"/>
      <c r="FN15" s="45"/>
      <c r="FO15" s="45"/>
      <c r="FP15" s="45"/>
      <c r="FQ15" s="45"/>
      <c r="FR15" s="45"/>
      <c r="FS15" s="45"/>
      <c r="FT15" s="45"/>
      <c r="FU15" s="45"/>
      <c r="FV15" s="45"/>
      <c r="FW15" s="45"/>
      <c r="FX15" s="45"/>
      <c r="FY15" s="45"/>
      <c r="FZ15" s="45"/>
      <c r="GA15" s="45"/>
      <c r="GB15" s="45"/>
      <c r="GC15" s="45"/>
      <c r="GD15" s="45"/>
      <c r="GE15" s="45"/>
      <c r="GF15" s="45"/>
      <c r="GG15" s="45"/>
      <c r="GH15" s="45"/>
      <c r="GI15" s="45"/>
      <c r="GJ15" s="45"/>
      <c r="GK15" s="45"/>
      <c r="GL15" s="45"/>
      <c r="GM15" s="45"/>
      <c r="GN15" s="45"/>
      <c r="GO15" s="45"/>
      <c r="GP15" s="45"/>
      <c r="GQ15" s="45"/>
      <c r="GR15" s="45"/>
      <c r="GS15" s="45"/>
      <c r="GT15" s="45"/>
      <c r="GU15" s="45"/>
      <c r="GV15" s="45"/>
      <c r="GW15" s="45"/>
      <c r="GX15" s="45"/>
      <c r="GY15" s="45"/>
      <c r="GZ15" s="45"/>
      <c r="HA15" s="45"/>
      <c r="HB15" s="45"/>
      <c r="HC15" s="45"/>
      <c r="HD15" s="45"/>
      <c r="HE15" s="45"/>
      <c r="HF15" s="45"/>
      <c r="HG15" s="45"/>
      <c r="HH15" s="45"/>
      <c r="HI15" s="45"/>
      <c r="HJ15" s="45"/>
      <c r="HK15" s="45"/>
      <c r="HL15" s="45"/>
      <c r="HM15" s="45"/>
      <c r="HN15" s="45"/>
      <c r="HO15" s="45"/>
      <c r="HP15" s="45"/>
      <c r="HQ15" s="45"/>
      <c r="HR15" s="45"/>
      <c r="HS15" s="45"/>
      <c r="HT15" s="45"/>
      <c r="HU15" s="45"/>
      <c r="HV15" s="45"/>
      <c r="HW15" s="45"/>
      <c r="HX15" s="45"/>
      <c r="HY15" s="45"/>
      <c r="HZ15" s="45"/>
      <c r="IA15" s="45"/>
      <c r="IB15" s="45"/>
      <c r="IC15" s="45"/>
      <c r="ID15" s="45"/>
      <c r="IE15" s="45"/>
      <c r="IF15" s="45"/>
      <c r="IG15" s="45"/>
    </row>
    <row r="16" spans="2:241">
      <c r="B16" s="27" t="s">
        <v>81</v>
      </c>
      <c r="D16" s="33"/>
      <c r="E16" s="33" t="s">
        <v>75</v>
      </c>
      <c r="F16" s="33" t="s">
        <v>75</v>
      </c>
      <c r="G16" s="33">
        <f t="shared" ref="G16:AL16" si="1193">(G15/F15)-1</f>
        <v>1.6296296296296298</v>
      </c>
      <c r="H16" s="33">
        <f t="shared" si="1193"/>
        <v>0.6619718309859155</v>
      </c>
      <c r="I16" s="33">
        <f t="shared" si="1193"/>
        <v>0.16384180790960445</v>
      </c>
      <c r="J16" s="33">
        <f t="shared" si="1193"/>
        <v>8.4951456310679685E-2</v>
      </c>
      <c r="K16" s="33">
        <f t="shared" si="1193"/>
        <v>0.10961968680089496</v>
      </c>
      <c r="L16" s="33">
        <f t="shared" si="1193"/>
        <v>0.344758064516129</v>
      </c>
      <c r="M16" s="33">
        <f t="shared" si="1193"/>
        <v>3.5967016491754125</v>
      </c>
      <c r="N16" s="33">
        <f t="shared" si="1193"/>
        <v>0.60567514677103729</v>
      </c>
      <c r="O16" s="33">
        <f t="shared" si="1193"/>
        <v>0.15254925858216528</v>
      </c>
      <c r="P16" s="33">
        <f t="shared" si="1193"/>
        <v>-0.11684878392668308</v>
      </c>
      <c r="Q16" s="33">
        <f t="shared" si="1193"/>
        <v>-8.36160447016564E-2</v>
      </c>
      <c r="R16" s="33">
        <f t="shared" si="1193"/>
        <v>0</v>
      </c>
      <c r="S16" s="33">
        <f t="shared" si="1193"/>
        <v>0.4921602787456445</v>
      </c>
      <c r="T16" s="33">
        <f t="shared" si="1193"/>
        <v>-2.8604786923525971E-2</v>
      </c>
      <c r="U16" s="33">
        <f t="shared" si="1193"/>
        <v>0.21559495192307687</v>
      </c>
      <c r="V16" s="33">
        <f t="shared" si="1193"/>
        <v>0.11333580521567166</v>
      </c>
      <c r="W16" s="33">
        <f t="shared" si="1193"/>
        <v>0.46036856127886328</v>
      </c>
      <c r="X16" s="33">
        <f t="shared" si="1193"/>
        <v>-4.5077917141771229E-2</v>
      </c>
      <c r="Y16" s="33">
        <f t="shared" si="1193"/>
        <v>-5.7315714058270961E-2</v>
      </c>
      <c r="Z16" s="33">
        <f t="shared" si="1193"/>
        <v>0</v>
      </c>
      <c r="AA16" s="33">
        <f t="shared" si="1193"/>
        <v>0.15048133761188986</v>
      </c>
      <c r="AB16" s="33">
        <f t="shared" si="1193"/>
        <v>0.10055783910745753</v>
      </c>
      <c r="AC16" s="33">
        <f t="shared" si="1193"/>
        <v>0.321595304788582</v>
      </c>
      <c r="AD16" s="33">
        <f t="shared" si="1193"/>
        <v>5.6015341138473396E-3</v>
      </c>
      <c r="AE16" s="33">
        <f t="shared" si="1193"/>
        <v>-0.10749234706679378</v>
      </c>
      <c r="AF16" s="33">
        <f t="shared" si="1193"/>
        <v>-0.35439977509136911</v>
      </c>
      <c r="AG16" s="33">
        <f t="shared" si="1193"/>
        <v>0.67740811705277837</v>
      </c>
      <c r="AH16" s="33">
        <f t="shared" si="1193"/>
        <v>5.2699896157839987E-2</v>
      </c>
      <c r="AI16" s="33">
        <f t="shared" si="1193"/>
        <v>7.5117139334155425E-2</v>
      </c>
      <c r="AJ16" s="33">
        <f t="shared" si="1193"/>
        <v>3.4911459766951092E-2</v>
      </c>
      <c r="AK16" s="33">
        <f t="shared" si="1193"/>
        <v>1.3254133605212992E-2</v>
      </c>
      <c r="AL16" s="33">
        <f t="shared" si="1193"/>
        <v>1.5355674162218946E-2</v>
      </c>
      <c r="AM16" s="33">
        <f t="shared" ref="AM16:BR16" si="1194">(AM15/AL15)-1</f>
        <v>1.1245637468223491E-2</v>
      </c>
      <c r="AN16" s="33">
        <f t="shared" si="1194"/>
        <v>6.8172134639965964E-2</v>
      </c>
      <c r="AO16" s="33">
        <f t="shared" si="1194"/>
        <v>-2.3494216194654971E-2</v>
      </c>
      <c r="AP16" s="33">
        <f t="shared" si="1194"/>
        <v>9.2724970385196226E-3</v>
      </c>
      <c r="AQ16" s="33">
        <f t="shared" si="1194"/>
        <v>4.8810101991257904E-2</v>
      </c>
      <c r="AR16" s="33">
        <f t="shared" si="1194"/>
        <v>-1.8599984564328209E-2</v>
      </c>
      <c r="AS16" s="33">
        <f t="shared" si="1194"/>
        <v>-1.5374331550802145E-2</v>
      </c>
      <c r="AT16" s="33">
        <f t="shared" si="1194"/>
        <v>7.7792420430494058E-2</v>
      </c>
      <c r="AU16" s="33">
        <f t="shared" si="1194"/>
        <v>-0.13798214087220717</v>
      </c>
      <c r="AV16" s="33">
        <f t="shared" si="1194"/>
        <v>0.12374811949280029</v>
      </c>
      <c r="AW16" s="33">
        <f t="shared" si="1194"/>
        <v>-3.0217258261934221E-3</v>
      </c>
      <c r="AX16" s="33">
        <f t="shared" si="1194"/>
        <v>-2.3364665259927087E-2</v>
      </c>
      <c r="AY16" s="33">
        <f t="shared" si="1194"/>
        <v>0</v>
      </c>
      <c r="AZ16" s="33">
        <f t="shared" si="1194"/>
        <v>9.3926775612822144E-2</v>
      </c>
      <c r="BA16" s="33">
        <f t="shared" si="1194"/>
        <v>0.10622329155743881</v>
      </c>
      <c r="BB16" s="33">
        <f t="shared" si="1194"/>
        <v>-5.1614997565330167E-3</v>
      </c>
      <c r="BC16" s="33">
        <f t="shared" si="1194"/>
        <v>0</v>
      </c>
      <c r="BD16" s="33">
        <f t="shared" si="1194"/>
        <v>-9.9197285126932933E-3</v>
      </c>
      <c r="BE16" s="33">
        <f t="shared" si="1194"/>
        <v>-2.3762441500230658E-2</v>
      </c>
      <c r="BF16" s="33">
        <f t="shared" si="1194"/>
        <v>1.0499307923432788E-2</v>
      </c>
      <c r="BG16" s="33">
        <f t="shared" si="1194"/>
        <v>1.7406120539890324E-2</v>
      </c>
      <c r="BH16" s="33">
        <f t="shared" si="1194"/>
        <v>8.2093718188684939E-3</v>
      </c>
      <c r="BI16" s="33">
        <f t="shared" si="1194"/>
        <v>-3.7260202586066549E-2</v>
      </c>
      <c r="BJ16" s="33">
        <f t="shared" si="1194"/>
        <v>3.0447579417436366E-4</v>
      </c>
      <c r="BK16" s="33">
        <f t="shared" si="1194"/>
        <v>-3.4158549783549486E-3</v>
      </c>
      <c r="BL16" s="33">
        <f t="shared" si="1194"/>
        <v>9.8075813622018337E-3</v>
      </c>
      <c r="BM16" s="33">
        <f t="shared" si="1194"/>
        <v>-6.2542008334453558E-2</v>
      </c>
      <c r="BN16" s="33">
        <f t="shared" si="1194"/>
        <v>-9.2167055027782774E-2</v>
      </c>
      <c r="BO16" s="33">
        <f t="shared" si="1194"/>
        <v>-9.5956404991313082E-3</v>
      </c>
      <c r="BP16" s="33">
        <f t="shared" si="1194"/>
        <v>-5.9806227821856961E-4</v>
      </c>
      <c r="BQ16" s="33">
        <f t="shared" si="1194"/>
        <v>-1.9428708210324719E-2</v>
      </c>
      <c r="BR16" s="33">
        <f t="shared" si="1194"/>
        <v>0.11143659221286462</v>
      </c>
      <c r="BS16" s="33">
        <f t="shared" ref="BS16:CC16" si="1195">(BS15/BR15)-1</f>
        <v>-1.7900285526026849E-2</v>
      </c>
      <c r="BT16" s="33">
        <f t="shared" si="1195"/>
        <v>-6.0382422006037828E-3</v>
      </c>
      <c r="BU16" s="33">
        <f t="shared" si="1195"/>
        <v>-1.2112348595642586E-2</v>
      </c>
      <c r="BV16" s="33">
        <f t="shared" si="1195"/>
        <v>7.4514120862435362E-2</v>
      </c>
      <c r="BW16" s="33">
        <f t="shared" si="1195"/>
        <v>-4.4264669516374089E-2</v>
      </c>
      <c r="BX16" s="33">
        <f t="shared" si="1195"/>
        <v>-2.8683373992755223E-2</v>
      </c>
      <c r="BY16" s="33">
        <f t="shared" si="1195"/>
        <v>-7.4587107085775095E-3</v>
      </c>
      <c r="BZ16" s="33">
        <f t="shared" si="1195"/>
        <v>-1.1118779234721266E-2</v>
      </c>
      <c r="CA16" s="33">
        <f t="shared" si="1195"/>
        <v>-1.4461848635235697E-2</v>
      </c>
      <c r="CB16" s="33">
        <f t="shared" si="1195"/>
        <v>8.6942838034540504E-3</v>
      </c>
      <c r="CC16" s="33">
        <f t="shared" si="1195"/>
        <v>-1.0920436817472678E-2</v>
      </c>
      <c r="CD16" s="33">
        <f t="shared" ref="CD16:CV16" si="1196">(CD15/CC15)-1</f>
        <v>5.0078864353311214E-3</v>
      </c>
      <c r="CE16" s="33">
        <f t="shared" si="1196"/>
        <v>-8.082551889198375E-3</v>
      </c>
      <c r="CF16" s="33">
        <f t="shared" si="1196"/>
        <v>-0.10047070922827417</v>
      </c>
      <c r="CG16" s="33">
        <f t="shared" si="1196"/>
        <v>0.1520161822259356</v>
      </c>
      <c r="CH16" s="33">
        <f t="shared" si="1196"/>
        <v>-2.5956179861058581E-3</v>
      </c>
      <c r="CI16" s="33">
        <f t="shared" si="1196"/>
        <v>7.5774971297359883E-3</v>
      </c>
      <c r="CJ16" s="33">
        <f t="shared" si="1196"/>
        <v>-3.0006077180187996E-3</v>
      </c>
      <c r="CK16" s="33">
        <f t="shared" si="1196"/>
        <v>5.4478265838697748E-3</v>
      </c>
      <c r="CL16" s="33">
        <f t="shared" si="1196"/>
        <v>2.8379812064261989E-2</v>
      </c>
      <c r="CM16" s="33">
        <f t="shared" si="1196"/>
        <v>2.2548911241295544E-2</v>
      </c>
      <c r="CN16" s="33">
        <f t="shared" si="1196"/>
        <v>5.9092710697943307E-3</v>
      </c>
      <c r="CO16" s="33">
        <f t="shared" si="1196"/>
        <v>9.5282444388724574E-3</v>
      </c>
      <c r="CP16" s="33">
        <f t="shared" si="1196"/>
        <v>-1</v>
      </c>
      <c r="CQ16" s="33" t="e">
        <f t="shared" si="1196"/>
        <v>#DIV/0!</v>
      </c>
      <c r="CR16" s="33" t="e">
        <f t="shared" si="1196"/>
        <v>#DIV/0!</v>
      </c>
      <c r="CS16" s="33" t="e">
        <f t="shared" si="1196"/>
        <v>#DIV/0!</v>
      </c>
      <c r="CT16" s="33" t="e">
        <f t="shared" si="1196"/>
        <v>#DIV/0!</v>
      </c>
      <c r="CU16" s="33" t="e">
        <f t="shared" si="1196"/>
        <v>#DIV/0!</v>
      </c>
      <c r="CV16" s="33" t="e">
        <f t="shared" si="1196"/>
        <v>#DIV/0!</v>
      </c>
      <c r="CW16" s="33" t="e">
        <f t="shared" ref="CW16" si="1197">(CW15/CV15)-1</f>
        <v>#DIV/0!</v>
      </c>
      <c r="CX16" s="33" t="e">
        <f t="shared" ref="CX16" si="1198">(CX15/CW15)-1</f>
        <v>#DIV/0!</v>
      </c>
      <c r="CY16" s="33" t="e">
        <f t="shared" ref="CY16" si="1199">(CY15/CX15)-1</f>
        <v>#DIV/0!</v>
      </c>
      <c r="CZ16" s="33" t="e">
        <f t="shared" ref="CZ16" si="1200">(CZ15/CY15)-1</f>
        <v>#DIV/0!</v>
      </c>
      <c r="DA16" s="33" t="e">
        <f t="shared" ref="DA16" si="1201">(DA15/CZ15)-1</f>
        <v>#DIV/0!</v>
      </c>
      <c r="DB16" s="33" t="e">
        <f t="shared" ref="DB16" si="1202">(DB15/DA15)-1</f>
        <v>#DIV/0!</v>
      </c>
      <c r="DC16" s="33" t="e">
        <f t="shared" ref="DC16" si="1203">(DC15/DB15)-1</f>
        <v>#DIV/0!</v>
      </c>
      <c r="DD16" s="33" t="e">
        <f t="shared" ref="DD16" si="1204">(DD15/DC15)-1</f>
        <v>#DIV/0!</v>
      </c>
      <c r="DE16" s="33" t="e">
        <f t="shared" ref="DE16" si="1205">(DE15/DD15)-1</f>
        <v>#DIV/0!</v>
      </c>
      <c r="DF16" s="33" t="e">
        <f t="shared" ref="DF16" si="1206">(DF15/DE15)-1</f>
        <v>#DIV/0!</v>
      </c>
      <c r="DG16" s="33" t="e">
        <f t="shared" ref="DG16" si="1207">(DG15/DF15)-1</f>
        <v>#DIV/0!</v>
      </c>
      <c r="DH16" s="33" t="e">
        <f t="shared" ref="DH16" si="1208">(DH15/DG15)-1</f>
        <v>#DIV/0!</v>
      </c>
      <c r="DI16" s="33" t="e">
        <f t="shared" ref="DI16" si="1209">(DI15/DH15)-1</f>
        <v>#DIV/0!</v>
      </c>
      <c r="DJ16" s="33" t="e">
        <f t="shared" ref="DJ16" si="1210">(DJ15/DI15)-1</f>
        <v>#DIV/0!</v>
      </c>
      <c r="DK16" s="33" t="e">
        <f t="shared" ref="DK16" si="1211">(DK15/DJ15)-1</f>
        <v>#DIV/0!</v>
      </c>
      <c r="DL16" s="33" t="e">
        <f t="shared" ref="DL16" si="1212">(DL15/DK15)-1</f>
        <v>#DIV/0!</v>
      </c>
      <c r="DM16" s="33" t="e">
        <f t="shared" ref="DM16" si="1213">(DM15/DL15)-1</f>
        <v>#DIV/0!</v>
      </c>
      <c r="DN16" s="33" t="e">
        <f t="shared" ref="DN16" si="1214">(DN15/DM15)-1</f>
        <v>#DIV/0!</v>
      </c>
      <c r="DO16" s="33" t="e">
        <f t="shared" ref="DO16" si="1215">(DO15/DN15)-1</f>
        <v>#DIV/0!</v>
      </c>
      <c r="DP16" s="33" t="e">
        <f t="shared" ref="DP16" si="1216">(DP15/DO15)-1</f>
        <v>#DIV/0!</v>
      </c>
      <c r="DQ16" s="33" t="e">
        <f t="shared" ref="DQ16" si="1217">(DQ15/DP15)-1</f>
        <v>#DIV/0!</v>
      </c>
      <c r="DR16" s="33" t="e">
        <f t="shared" ref="DR16" si="1218">(DR15/DQ15)-1</f>
        <v>#DIV/0!</v>
      </c>
      <c r="DS16" s="33" t="e">
        <f t="shared" ref="DS16" si="1219">(DS15/DR15)-1</f>
        <v>#DIV/0!</v>
      </c>
      <c r="DT16" s="33" t="e">
        <f t="shared" ref="DT16" si="1220">(DT15/DS15)-1</f>
        <v>#DIV/0!</v>
      </c>
      <c r="DU16" s="33" t="e">
        <f t="shared" ref="DU16" si="1221">(DU15/DT15)-1</f>
        <v>#DIV/0!</v>
      </c>
      <c r="DV16" s="33" t="e">
        <f t="shared" ref="DV16" si="1222">(DV15/DU15)-1</f>
        <v>#DIV/0!</v>
      </c>
      <c r="DW16" s="33" t="e">
        <f t="shared" ref="DW16" si="1223">(DW15/DV15)-1</f>
        <v>#DIV/0!</v>
      </c>
      <c r="DX16" s="33" t="e">
        <f t="shared" ref="DX16" si="1224">(DX15/DW15)-1</f>
        <v>#DIV/0!</v>
      </c>
      <c r="DY16" s="33" t="e">
        <f t="shared" ref="DY16" si="1225">(DY15/DX15)-1</f>
        <v>#DIV/0!</v>
      </c>
      <c r="DZ16" s="33" t="e">
        <f t="shared" ref="DZ16" si="1226">(DZ15/DY15)-1</f>
        <v>#DIV/0!</v>
      </c>
      <c r="EA16" s="33" t="e">
        <f t="shared" ref="EA16" si="1227">(EA15/DZ15)-1</f>
        <v>#DIV/0!</v>
      </c>
      <c r="EB16" s="33" t="e">
        <f t="shared" ref="EB16" si="1228">(EB15/EA15)-1</f>
        <v>#DIV/0!</v>
      </c>
      <c r="EC16" s="33" t="e">
        <f t="shared" ref="EC16" si="1229">(EC15/EB15)-1</f>
        <v>#DIV/0!</v>
      </c>
      <c r="ED16" s="33" t="e">
        <f t="shared" ref="ED16" si="1230">(ED15/EC15)-1</f>
        <v>#DIV/0!</v>
      </c>
      <c r="EE16" s="33" t="e">
        <f t="shared" ref="EE16" si="1231">(EE15/ED15)-1</f>
        <v>#DIV/0!</v>
      </c>
      <c r="EF16" s="33" t="e">
        <f t="shared" ref="EF16" si="1232">(EF15/EE15)-1</f>
        <v>#DIV/0!</v>
      </c>
      <c r="EG16" s="33" t="e">
        <f t="shared" ref="EG16" si="1233">(EG15/EF15)-1</f>
        <v>#DIV/0!</v>
      </c>
      <c r="EH16" s="33" t="e">
        <f t="shared" ref="EH16" si="1234">(EH15/EG15)-1</f>
        <v>#DIV/0!</v>
      </c>
      <c r="EI16" s="33" t="e">
        <f t="shared" ref="EI16" si="1235">(EI15/EH15)-1</f>
        <v>#DIV/0!</v>
      </c>
      <c r="EJ16" s="33" t="e">
        <f t="shared" ref="EJ16" si="1236">(EJ15/EI15)-1</f>
        <v>#DIV/0!</v>
      </c>
      <c r="EK16" s="33" t="e">
        <f t="shared" ref="EK16" si="1237">(EK15/EJ15)-1</f>
        <v>#DIV/0!</v>
      </c>
      <c r="EL16" s="33" t="e">
        <f t="shared" ref="EL16" si="1238">(EL15/EK15)-1</f>
        <v>#DIV/0!</v>
      </c>
      <c r="EM16" s="33" t="e">
        <f t="shared" ref="EM16" si="1239">(EM15/EL15)-1</f>
        <v>#DIV/0!</v>
      </c>
      <c r="EN16" s="33" t="e">
        <f t="shared" ref="EN16" si="1240">(EN15/EM15)-1</f>
        <v>#DIV/0!</v>
      </c>
      <c r="EO16" s="33" t="e">
        <f t="shared" ref="EO16" si="1241">(EO15/EN15)-1</f>
        <v>#DIV/0!</v>
      </c>
      <c r="EP16" s="33" t="e">
        <f t="shared" ref="EP16" si="1242">(EP15/EO15)-1</f>
        <v>#DIV/0!</v>
      </c>
      <c r="EQ16" s="33" t="e">
        <f t="shared" ref="EQ16" si="1243">(EQ15/EP15)-1</f>
        <v>#DIV/0!</v>
      </c>
      <c r="ER16" s="33" t="e">
        <f t="shared" ref="ER16" si="1244">(ER15/EQ15)-1</f>
        <v>#DIV/0!</v>
      </c>
      <c r="ES16" s="33" t="e">
        <f t="shared" ref="ES16" si="1245">(ES15/ER15)-1</f>
        <v>#DIV/0!</v>
      </c>
      <c r="ET16" s="33" t="e">
        <f t="shared" ref="ET16" si="1246">(ET15/ES15)-1</f>
        <v>#DIV/0!</v>
      </c>
      <c r="EU16" s="33" t="e">
        <f t="shared" ref="EU16" si="1247">(EU15/ET15)-1</f>
        <v>#DIV/0!</v>
      </c>
      <c r="EV16" s="33" t="e">
        <f t="shared" ref="EV16" si="1248">(EV15/EU15)-1</f>
        <v>#DIV/0!</v>
      </c>
      <c r="EW16" s="33" t="e">
        <f t="shared" ref="EW16" si="1249">(EW15/EV15)-1</f>
        <v>#DIV/0!</v>
      </c>
      <c r="EX16" s="33" t="e">
        <f t="shared" ref="EX16" si="1250">(EX15/EW15)-1</f>
        <v>#DIV/0!</v>
      </c>
      <c r="EY16" s="33" t="e">
        <f t="shared" ref="EY16" si="1251">(EY15/EX15)-1</f>
        <v>#DIV/0!</v>
      </c>
      <c r="EZ16" s="33" t="e">
        <f t="shared" ref="EZ16" si="1252">(EZ15/EY15)-1</f>
        <v>#DIV/0!</v>
      </c>
      <c r="FA16" s="33" t="e">
        <f t="shared" ref="FA16" si="1253">(FA15/EZ15)-1</f>
        <v>#DIV/0!</v>
      </c>
      <c r="FB16" s="33" t="e">
        <f t="shared" ref="FB16" si="1254">(FB15/FA15)-1</f>
        <v>#DIV/0!</v>
      </c>
      <c r="FC16" s="33" t="e">
        <f t="shared" ref="FC16" si="1255">(FC15/FB15)-1</f>
        <v>#DIV/0!</v>
      </c>
      <c r="FD16" s="33" t="e">
        <f t="shared" ref="FD16" si="1256">(FD15/FC15)-1</f>
        <v>#DIV/0!</v>
      </c>
      <c r="FE16" s="33" t="e">
        <f t="shared" ref="FE16" si="1257">(FE15/FD15)-1</f>
        <v>#DIV/0!</v>
      </c>
      <c r="FF16" s="33" t="e">
        <f t="shared" ref="FF16" si="1258">(FF15/FE15)-1</f>
        <v>#DIV/0!</v>
      </c>
      <c r="FG16" s="33" t="e">
        <f t="shared" ref="FG16" si="1259">(FG15/FF15)-1</f>
        <v>#DIV/0!</v>
      </c>
      <c r="FH16" s="33" t="e">
        <f t="shared" ref="FH16" si="1260">(FH15/FG15)-1</f>
        <v>#DIV/0!</v>
      </c>
      <c r="FI16" s="33" t="e">
        <f t="shared" ref="FI16" si="1261">(FI15/FH15)-1</f>
        <v>#DIV/0!</v>
      </c>
      <c r="FJ16" s="33" t="e">
        <f t="shared" ref="FJ16" si="1262">(FJ15/FI15)-1</f>
        <v>#DIV/0!</v>
      </c>
      <c r="FK16" s="33" t="e">
        <f t="shared" ref="FK16" si="1263">(FK15/FJ15)-1</f>
        <v>#DIV/0!</v>
      </c>
      <c r="FL16" s="33" t="e">
        <f t="shared" ref="FL16" si="1264">(FL15/FK15)-1</f>
        <v>#DIV/0!</v>
      </c>
      <c r="FM16" s="33" t="e">
        <f t="shared" ref="FM16" si="1265">(FM15/FL15)-1</f>
        <v>#DIV/0!</v>
      </c>
      <c r="FN16" s="33" t="e">
        <f t="shared" ref="FN16" si="1266">(FN15/FM15)-1</f>
        <v>#DIV/0!</v>
      </c>
      <c r="FO16" s="33" t="e">
        <f t="shared" ref="FO16" si="1267">(FO15/FN15)-1</f>
        <v>#DIV/0!</v>
      </c>
      <c r="FP16" s="33" t="e">
        <f t="shared" ref="FP16" si="1268">(FP15/FO15)-1</f>
        <v>#DIV/0!</v>
      </c>
      <c r="FQ16" s="33" t="e">
        <f t="shared" ref="FQ16" si="1269">(FQ15/FP15)-1</f>
        <v>#DIV/0!</v>
      </c>
      <c r="FR16" s="33" t="e">
        <f t="shared" ref="FR16" si="1270">(FR15/FQ15)-1</f>
        <v>#DIV/0!</v>
      </c>
      <c r="FS16" s="33" t="e">
        <f t="shared" ref="FS16" si="1271">(FS15/FR15)-1</f>
        <v>#DIV/0!</v>
      </c>
      <c r="FT16" s="33" t="e">
        <f t="shared" ref="FT16" si="1272">(FT15/FS15)-1</f>
        <v>#DIV/0!</v>
      </c>
      <c r="FU16" s="33" t="e">
        <f t="shared" ref="FU16" si="1273">(FU15/FT15)-1</f>
        <v>#DIV/0!</v>
      </c>
      <c r="FV16" s="33" t="e">
        <f t="shared" ref="FV16" si="1274">(FV15/FU15)-1</f>
        <v>#DIV/0!</v>
      </c>
      <c r="FW16" s="33" t="e">
        <f t="shared" ref="FW16" si="1275">(FW15/FV15)-1</f>
        <v>#DIV/0!</v>
      </c>
      <c r="FX16" s="33" t="e">
        <f t="shared" ref="FX16" si="1276">(FX15/FW15)-1</f>
        <v>#DIV/0!</v>
      </c>
      <c r="FY16" s="33" t="e">
        <f t="shared" ref="FY16" si="1277">(FY15/FX15)-1</f>
        <v>#DIV/0!</v>
      </c>
      <c r="FZ16" s="33" t="e">
        <f t="shared" ref="FZ16" si="1278">(FZ15/FY15)-1</f>
        <v>#DIV/0!</v>
      </c>
      <c r="GA16" s="33" t="e">
        <f t="shared" ref="GA16" si="1279">(GA15/FZ15)-1</f>
        <v>#DIV/0!</v>
      </c>
      <c r="GB16" s="33" t="e">
        <f t="shared" ref="GB16" si="1280">(GB15/GA15)-1</f>
        <v>#DIV/0!</v>
      </c>
      <c r="GC16" s="33" t="e">
        <f t="shared" ref="GC16" si="1281">(GC15/GB15)-1</f>
        <v>#DIV/0!</v>
      </c>
      <c r="GD16" s="33" t="e">
        <f t="shared" ref="GD16" si="1282">(GD15/GC15)-1</f>
        <v>#DIV/0!</v>
      </c>
      <c r="GE16" s="33" t="e">
        <f t="shared" ref="GE16" si="1283">(GE15/GD15)-1</f>
        <v>#DIV/0!</v>
      </c>
      <c r="GF16" s="33" t="e">
        <f t="shared" ref="GF16" si="1284">(GF15/GE15)-1</f>
        <v>#DIV/0!</v>
      </c>
      <c r="GG16" s="33" t="e">
        <f t="shared" ref="GG16" si="1285">(GG15/GF15)-1</f>
        <v>#DIV/0!</v>
      </c>
      <c r="GH16" s="33" t="e">
        <f t="shared" ref="GH16" si="1286">(GH15/GG15)-1</f>
        <v>#DIV/0!</v>
      </c>
      <c r="GI16" s="33" t="e">
        <f t="shared" ref="GI16" si="1287">(GI15/GH15)-1</f>
        <v>#DIV/0!</v>
      </c>
      <c r="GJ16" s="33" t="e">
        <f t="shared" ref="GJ16" si="1288">(GJ15/GI15)-1</f>
        <v>#DIV/0!</v>
      </c>
      <c r="GK16" s="33" t="e">
        <f t="shared" ref="GK16" si="1289">(GK15/GJ15)-1</f>
        <v>#DIV/0!</v>
      </c>
      <c r="GL16" s="33" t="e">
        <f t="shared" ref="GL16" si="1290">(GL15/GK15)-1</f>
        <v>#DIV/0!</v>
      </c>
      <c r="GM16" s="33" t="e">
        <f t="shared" ref="GM16" si="1291">(GM15/GL15)-1</f>
        <v>#DIV/0!</v>
      </c>
      <c r="GN16" s="33" t="e">
        <f t="shared" ref="GN16" si="1292">(GN15/GM15)-1</f>
        <v>#DIV/0!</v>
      </c>
      <c r="GO16" s="33" t="e">
        <f t="shared" ref="GO16" si="1293">(GO15/GN15)-1</f>
        <v>#DIV/0!</v>
      </c>
      <c r="GP16" s="33" t="e">
        <f t="shared" ref="GP16" si="1294">(GP15/GO15)-1</f>
        <v>#DIV/0!</v>
      </c>
      <c r="GQ16" s="33" t="e">
        <f t="shared" ref="GQ16" si="1295">(GQ15/GP15)-1</f>
        <v>#DIV/0!</v>
      </c>
      <c r="GR16" s="33" t="e">
        <f t="shared" ref="GR16" si="1296">(GR15/GQ15)-1</f>
        <v>#DIV/0!</v>
      </c>
      <c r="GS16" s="33" t="e">
        <f t="shared" ref="GS16" si="1297">(GS15/GR15)-1</f>
        <v>#DIV/0!</v>
      </c>
      <c r="GT16" s="33" t="e">
        <f t="shared" ref="GT16" si="1298">(GT15/GS15)-1</f>
        <v>#DIV/0!</v>
      </c>
      <c r="GU16" s="33" t="e">
        <f t="shared" ref="GU16" si="1299">(GU15/GT15)-1</f>
        <v>#DIV/0!</v>
      </c>
      <c r="GV16" s="33" t="e">
        <f t="shared" ref="GV16" si="1300">(GV15/GU15)-1</f>
        <v>#DIV/0!</v>
      </c>
      <c r="GW16" s="33" t="e">
        <f t="shared" ref="GW16" si="1301">(GW15/GV15)-1</f>
        <v>#DIV/0!</v>
      </c>
      <c r="GX16" s="33" t="e">
        <f t="shared" ref="GX16" si="1302">(GX15/GW15)-1</f>
        <v>#DIV/0!</v>
      </c>
      <c r="GY16" s="33" t="e">
        <f t="shared" ref="GY16" si="1303">(GY15/GX15)-1</f>
        <v>#DIV/0!</v>
      </c>
      <c r="GZ16" s="33" t="e">
        <f t="shared" ref="GZ16" si="1304">(GZ15/GY15)-1</f>
        <v>#DIV/0!</v>
      </c>
      <c r="HA16" s="33" t="e">
        <f t="shared" ref="HA16" si="1305">(HA15/GZ15)-1</f>
        <v>#DIV/0!</v>
      </c>
      <c r="HB16" s="33" t="e">
        <f t="shared" ref="HB16" si="1306">(HB15/HA15)-1</f>
        <v>#DIV/0!</v>
      </c>
      <c r="HC16" s="33" t="e">
        <f t="shared" ref="HC16" si="1307">(HC15/HB15)-1</f>
        <v>#DIV/0!</v>
      </c>
      <c r="HD16" s="33" t="e">
        <f t="shared" ref="HD16" si="1308">(HD15/HC15)-1</f>
        <v>#DIV/0!</v>
      </c>
      <c r="HE16" s="33" t="e">
        <f t="shared" ref="HE16" si="1309">(HE15/HD15)-1</f>
        <v>#DIV/0!</v>
      </c>
      <c r="HF16" s="33" t="e">
        <f t="shared" ref="HF16" si="1310">(HF15/HE15)-1</f>
        <v>#DIV/0!</v>
      </c>
      <c r="HG16" s="33" t="e">
        <f t="shared" ref="HG16" si="1311">(HG15/HF15)-1</f>
        <v>#DIV/0!</v>
      </c>
      <c r="HH16" s="33" t="e">
        <f t="shared" ref="HH16" si="1312">(HH15/HG15)-1</f>
        <v>#DIV/0!</v>
      </c>
      <c r="HI16" s="33" t="e">
        <f t="shared" ref="HI16" si="1313">(HI15/HH15)-1</f>
        <v>#DIV/0!</v>
      </c>
      <c r="HJ16" s="33" t="e">
        <f t="shared" ref="HJ16" si="1314">(HJ15/HI15)-1</f>
        <v>#DIV/0!</v>
      </c>
      <c r="HK16" s="33" t="e">
        <f t="shared" ref="HK16" si="1315">(HK15/HJ15)-1</f>
        <v>#DIV/0!</v>
      </c>
      <c r="HL16" s="33" t="e">
        <f t="shared" ref="HL16" si="1316">(HL15/HK15)-1</f>
        <v>#DIV/0!</v>
      </c>
      <c r="HM16" s="33" t="e">
        <f t="shared" ref="HM16" si="1317">(HM15/HL15)-1</f>
        <v>#DIV/0!</v>
      </c>
      <c r="HN16" s="33" t="e">
        <f t="shared" ref="HN16" si="1318">(HN15/HM15)-1</f>
        <v>#DIV/0!</v>
      </c>
      <c r="HO16" s="33" t="e">
        <f t="shared" ref="HO16" si="1319">(HO15/HN15)-1</f>
        <v>#DIV/0!</v>
      </c>
      <c r="HP16" s="33" t="e">
        <f t="shared" ref="HP16" si="1320">(HP15/HO15)-1</f>
        <v>#DIV/0!</v>
      </c>
      <c r="HQ16" s="33" t="e">
        <f t="shared" ref="HQ16" si="1321">(HQ15/HP15)-1</f>
        <v>#DIV/0!</v>
      </c>
      <c r="HR16" s="33" t="e">
        <f t="shared" ref="HR16" si="1322">(HR15/HQ15)-1</f>
        <v>#DIV/0!</v>
      </c>
      <c r="HS16" s="33" t="e">
        <f t="shared" ref="HS16" si="1323">(HS15/HR15)-1</f>
        <v>#DIV/0!</v>
      </c>
      <c r="HT16" s="33" t="e">
        <f t="shared" ref="HT16" si="1324">(HT15/HS15)-1</f>
        <v>#DIV/0!</v>
      </c>
      <c r="HU16" s="33" t="e">
        <f t="shared" ref="HU16" si="1325">(HU15/HT15)-1</f>
        <v>#DIV/0!</v>
      </c>
      <c r="HV16" s="33" t="e">
        <f t="shared" ref="HV16" si="1326">(HV15/HU15)-1</f>
        <v>#DIV/0!</v>
      </c>
      <c r="HW16" s="33" t="e">
        <f t="shared" ref="HW16" si="1327">(HW15/HV15)-1</f>
        <v>#DIV/0!</v>
      </c>
      <c r="HX16" s="33" t="e">
        <f t="shared" ref="HX16" si="1328">(HX15/HW15)-1</f>
        <v>#DIV/0!</v>
      </c>
      <c r="HY16" s="33" t="e">
        <f t="shared" ref="HY16" si="1329">(HY15/HX15)-1</f>
        <v>#DIV/0!</v>
      </c>
      <c r="HZ16" s="33" t="e">
        <f t="shared" ref="HZ16" si="1330">(HZ15/HY15)-1</f>
        <v>#DIV/0!</v>
      </c>
      <c r="IA16" s="33" t="e">
        <f t="shared" ref="IA16" si="1331">(IA15/HZ15)-1</f>
        <v>#DIV/0!</v>
      </c>
      <c r="IB16" s="33" t="e">
        <f t="shared" ref="IB16" si="1332">(IB15/IA15)-1</f>
        <v>#DIV/0!</v>
      </c>
      <c r="IC16" s="33" t="e">
        <f t="shared" ref="IC16" si="1333">(IC15/IB15)-1</f>
        <v>#DIV/0!</v>
      </c>
      <c r="ID16" s="33" t="e">
        <f t="shared" ref="ID16" si="1334">(ID15/IC15)-1</f>
        <v>#DIV/0!</v>
      </c>
      <c r="IE16" s="33" t="e">
        <f t="shared" ref="IE16" si="1335">(IE15/ID15)-1</f>
        <v>#DIV/0!</v>
      </c>
      <c r="IF16" s="33" t="e">
        <f t="shared" ref="IF16" si="1336">(IF15/IE15)-1</f>
        <v>#DIV/0!</v>
      </c>
      <c r="IG16" s="33" t="e">
        <f t="shared" ref="IG16" si="1337">(IG15/IF15)-1</f>
        <v>#DIV/0!</v>
      </c>
    </row>
    <row r="17" spans="2:241" ht="17" thickBot="1">
      <c r="B17" s="28" t="s">
        <v>80</v>
      </c>
      <c r="D17" s="28"/>
      <c r="E17" s="28">
        <f>E15</f>
        <v>0</v>
      </c>
      <c r="F17" s="28">
        <f t="shared" ref="F17:AK17" si="1338">F15-E15</f>
        <v>81</v>
      </c>
      <c r="G17" s="28">
        <f t="shared" si="1338"/>
        <v>132</v>
      </c>
      <c r="H17" s="28">
        <f t="shared" si="1338"/>
        <v>141</v>
      </c>
      <c r="I17" s="28">
        <f t="shared" si="1338"/>
        <v>58</v>
      </c>
      <c r="J17" s="28">
        <f t="shared" si="1338"/>
        <v>35</v>
      </c>
      <c r="K17" s="28">
        <f t="shared" si="1338"/>
        <v>49</v>
      </c>
      <c r="L17" s="28">
        <f t="shared" si="1338"/>
        <v>171</v>
      </c>
      <c r="M17" s="28">
        <f t="shared" si="1338"/>
        <v>2399</v>
      </c>
      <c r="N17" s="28">
        <f t="shared" si="1338"/>
        <v>1857</v>
      </c>
      <c r="O17" s="28">
        <f t="shared" si="1338"/>
        <v>751</v>
      </c>
      <c r="P17" s="28">
        <f t="shared" si="1338"/>
        <v>-663</v>
      </c>
      <c r="Q17" s="28">
        <f t="shared" si="1338"/>
        <v>-419</v>
      </c>
      <c r="R17" s="28">
        <f t="shared" si="1338"/>
        <v>0</v>
      </c>
      <c r="S17" s="28">
        <f t="shared" si="1338"/>
        <v>2260</v>
      </c>
      <c r="T17" s="28">
        <f t="shared" si="1338"/>
        <v>-196</v>
      </c>
      <c r="U17" s="28">
        <f t="shared" si="1338"/>
        <v>1435</v>
      </c>
      <c r="V17" s="28">
        <f t="shared" si="1338"/>
        <v>917</v>
      </c>
      <c r="W17" s="28">
        <f t="shared" si="1338"/>
        <v>4147</v>
      </c>
      <c r="X17" s="28">
        <f t="shared" si="1338"/>
        <v>-593</v>
      </c>
      <c r="Y17" s="28">
        <f t="shared" si="1338"/>
        <v>-720</v>
      </c>
      <c r="Z17" s="28">
        <f t="shared" si="1338"/>
        <v>0</v>
      </c>
      <c r="AA17" s="28">
        <f t="shared" si="1338"/>
        <v>1782</v>
      </c>
      <c r="AB17" s="28">
        <f t="shared" si="1338"/>
        <v>1370</v>
      </c>
      <c r="AC17" s="28">
        <f t="shared" si="1338"/>
        <v>4822</v>
      </c>
      <c r="AD17" s="28">
        <f t="shared" si="1338"/>
        <v>111</v>
      </c>
      <c r="AE17" s="28">
        <f t="shared" si="1338"/>
        <v>-2142</v>
      </c>
      <c r="AF17" s="28">
        <f t="shared" si="1338"/>
        <v>-6303</v>
      </c>
      <c r="AG17" s="28">
        <f t="shared" si="1338"/>
        <v>7778</v>
      </c>
      <c r="AH17" s="28">
        <f t="shared" si="1338"/>
        <v>1015</v>
      </c>
      <c r="AI17" s="28">
        <f t="shared" si="1338"/>
        <v>1523</v>
      </c>
      <c r="AJ17" s="28">
        <f t="shared" si="1338"/>
        <v>761</v>
      </c>
      <c r="AK17" s="28">
        <f t="shared" si="1338"/>
        <v>299</v>
      </c>
      <c r="AL17" s="28">
        <f t="shared" ref="AL17:BQ17" si="1339">AL15-AK15</f>
        <v>351</v>
      </c>
      <c r="AM17" s="28">
        <f t="shared" si="1339"/>
        <v>261</v>
      </c>
      <c r="AN17" s="28">
        <f t="shared" si="1339"/>
        <v>1600</v>
      </c>
      <c r="AO17" s="28">
        <f t="shared" si="1339"/>
        <v>-589</v>
      </c>
      <c r="AP17" s="28">
        <f t="shared" si="1339"/>
        <v>227</v>
      </c>
      <c r="AQ17" s="28">
        <f t="shared" si="1339"/>
        <v>1206</v>
      </c>
      <c r="AR17" s="28">
        <f t="shared" si="1339"/>
        <v>-482</v>
      </c>
      <c r="AS17" s="28">
        <f t="shared" si="1339"/>
        <v>-391</v>
      </c>
      <c r="AT17" s="28">
        <f t="shared" si="1339"/>
        <v>1948</v>
      </c>
      <c r="AU17" s="28">
        <f t="shared" si="1339"/>
        <v>-3724</v>
      </c>
      <c r="AV17" s="28">
        <f t="shared" si="1339"/>
        <v>2879</v>
      </c>
      <c r="AW17" s="28">
        <f t="shared" si="1339"/>
        <v>-79</v>
      </c>
      <c r="AX17" s="28">
        <f t="shared" si="1339"/>
        <v>-609</v>
      </c>
      <c r="AY17" s="28">
        <f t="shared" si="1339"/>
        <v>0</v>
      </c>
      <c r="AZ17" s="28">
        <f t="shared" si="1339"/>
        <v>2391</v>
      </c>
      <c r="BA17" s="28">
        <f t="shared" si="1339"/>
        <v>2958</v>
      </c>
      <c r="BB17" s="28">
        <f t="shared" si="1339"/>
        <v>-159</v>
      </c>
      <c r="BC17" s="28">
        <f t="shared" si="1339"/>
        <v>0</v>
      </c>
      <c r="BD17" s="28">
        <f t="shared" si="1339"/>
        <v>-304</v>
      </c>
      <c r="BE17" s="28">
        <f t="shared" si="1339"/>
        <v>-721</v>
      </c>
      <c r="BF17" s="28">
        <f t="shared" si="1339"/>
        <v>311</v>
      </c>
      <c r="BG17" s="28">
        <f t="shared" si="1339"/>
        <v>521</v>
      </c>
      <c r="BH17" s="28">
        <f t="shared" si="1339"/>
        <v>250</v>
      </c>
      <c r="BI17" s="28">
        <f t="shared" si="1339"/>
        <v>-1144</v>
      </c>
      <c r="BJ17" s="28">
        <f t="shared" si="1339"/>
        <v>9</v>
      </c>
      <c r="BK17" s="28">
        <f t="shared" si="1339"/>
        <v>-101</v>
      </c>
      <c r="BL17" s="28">
        <f t="shared" si="1339"/>
        <v>289</v>
      </c>
      <c r="BM17" s="28">
        <f t="shared" si="1339"/>
        <v>-1861</v>
      </c>
      <c r="BN17" s="28">
        <f t="shared" si="1339"/>
        <v>-2571</v>
      </c>
      <c r="BO17" s="28">
        <f t="shared" si="1339"/>
        <v>-243</v>
      </c>
      <c r="BP17" s="28">
        <f t="shared" si="1339"/>
        <v>-15</v>
      </c>
      <c r="BQ17" s="28">
        <f t="shared" si="1339"/>
        <v>-487</v>
      </c>
      <c r="BR17" s="28">
        <f t="shared" ref="BR17:CC17" si="1340">BR15-BQ15</f>
        <v>2739</v>
      </c>
      <c r="BS17" s="28">
        <f t="shared" si="1340"/>
        <v>-489</v>
      </c>
      <c r="BT17" s="28">
        <f t="shared" si="1340"/>
        <v>-162</v>
      </c>
      <c r="BU17" s="28">
        <f t="shared" si="1340"/>
        <v>-323</v>
      </c>
      <c r="BV17" s="28">
        <f t="shared" si="1340"/>
        <v>1963</v>
      </c>
      <c r="BW17" s="28">
        <f t="shared" si="1340"/>
        <v>-1253</v>
      </c>
      <c r="BX17" s="28">
        <f t="shared" si="1340"/>
        <v>-776</v>
      </c>
      <c r="BY17" s="28">
        <f t="shared" si="1340"/>
        <v>-196</v>
      </c>
      <c r="BZ17" s="28">
        <f t="shared" si="1340"/>
        <v>-290</v>
      </c>
      <c r="CA17" s="28">
        <f t="shared" si="1340"/>
        <v>-373</v>
      </c>
      <c r="CB17" s="28">
        <f t="shared" si="1340"/>
        <v>221</v>
      </c>
      <c r="CC17" s="28">
        <f t="shared" si="1340"/>
        <v>-280</v>
      </c>
      <c r="CD17" s="28">
        <f t="shared" ref="CD17:CV17" si="1341">CD15-CC15</f>
        <v>127</v>
      </c>
      <c r="CE17" s="28">
        <f t="shared" si="1341"/>
        <v>-206</v>
      </c>
      <c r="CF17" s="28">
        <f t="shared" si="1341"/>
        <v>-2540</v>
      </c>
      <c r="CG17" s="28">
        <f t="shared" si="1341"/>
        <v>3457</v>
      </c>
      <c r="CH17" s="28">
        <f t="shared" si="1341"/>
        <v>-68</v>
      </c>
      <c r="CI17" s="28">
        <f t="shared" si="1341"/>
        <v>198</v>
      </c>
      <c r="CJ17" s="28">
        <f t="shared" si="1341"/>
        <v>-79</v>
      </c>
      <c r="CK17" s="28">
        <f t="shared" si="1341"/>
        <v>143</v>
      </c>
      <c r="CL17" s="28">
        <f t="shared" si="1341"/>
        <v>749</v>
      </c>
      <c r="CM17" s="28">
        <f t="shared" si="1341"/>
        <v>612</v>
      </c>
      <c r="CN17" s="28">
        <f t="shared" si="1341"/>
        <v>164</v>
      </c>
      <c r="CO17" s="28">
        <f t="shared" si="1341"/>
        <v>266</v>
      </c>
      <c r="CP17" s="28">
        <f t="shared" si="1341"/>
        <v>-28183</v>
      </c>
      <c r="CQ17" s="28">
        <f t="shared" si="1341"/>
        <v>0</v>
      </c>
      <c r="CR17" s="28">
        <f t="shared" si="1341"/>
        <v>0</v>
      </c>
      <c r="CS17" s="28">
        <f t="shared" si="1341"/>
        <v>0</v>
      </c>
      <c r="CT17" s="28">
        <f t="shared" si="1341"/>
        <v>0</v>
      </c>
      <c r="CU17" s="28">
        <f t="shared" si="1341"/>
        <v>0</v>
      </c>
      <c r="CV17" s="28">
        <f t="shared" si="1341"/>
        <v>0</v>
      </c>
      <c r="CW17" s="28">
        <f t="shared" ref="CW17" si="1342">CW15-CV15</f>
        <v>0</v>
      </c>
      <c r="CX17" s="28">
        <f t="shared" ref="CX17" si="1343">CX15-CW15</f>
        <v>0</v>
      </c>
      <c r="CY17" s="28">
        <f t="shared" ref="CY17" si="1344">CY15-CX15</f>
        <v>0</v>
      </c>
      <c r="CZ17" s="28">
        <f t="shared" ref="CZ17" si="1345">CZ15-CY15</f>
        <v>0</v>
      </c>
      <c r="DA17" s="28">
        <f t="shared" ref="DA17" si="1346">DA15-CZ15</f>
        <v>0</v>
      </c>
      <c r="DB17" s="28">
        <f t="shared" ref="DB17" si="1347">DB15-DA15</f>
        <v>0</v>
      </c>
      <c r="DC17" s="28">
        <f t="shared" ref="DC17" si="1348">DC15-DB15</f>
        <v>0</v>
      </c>
      <c r="DD17" s="28">
        <f t="shared" ref="DD17" si="1349">DD15-DC15</f>
        <v>0</v>
      </c>
      <c r="DE17" s="28">
        <f t="shared" ref="DE17" si="1350">DE15-DD15</f>
        <v>0</v>
      </c>
      <c r="DF17" s="28">
        <f t="shared" ref="DF17" si="1351">DF15-DE15</f>
        <v>0</v>
      </c>
      <c r="DG17" s="28">
        <f t="shared" ref="DG17" si="1352">DG15-DF15</f>
        <v>0</v>
      </c>
      <c r="DH17" s="28">
        <f t="shared" ref="DH17" si="1353">DH15-DG15</f>
        <v>0</v>
      </c>
      <c r="DI17" s="28">
        <f t="shared" ref="DI17" si="1354">DI15-DH15</f>
        <v>0</v>
      </c>
      <c r="DJ17" s="28">
        <f t="shared" ref="DJ17" si="1355">DJ15-DI15</f>
        <v>0</v>
      </c>
      <c r="DK17" s="28">
        <f t="shared" ref="DK17" si="1356">DK15-DJ15</f>
        <v>0</v>
      </c>
      <c r="DL17" s="28">
        <f t="shared" ref="DL17" si="1357">DL15-DK15</f>
        <v>0</v>
      </c>
      <c r="DM17" s="28">
        <f t="shared" ref="DM17" si="1358">DM15-DL15</f>
        <v>0</v>
      </c>
      <c r="DN17" s="28">
        <f t="shared" ref="DN17" si="1359">DN15-DM15</f>
        <v>0</v>
      </c>
      <c r="DO17" s="28">
        <f t="shared" ref="DO17" si="1360">DO15-DN15</f>
        <v>0</v>
      </c>
      <c r="DP17" s="28">
        <f t="shared" ref="DP17" si="1361">DP15-DO15</f>
        <v>0</v>
      </c>
      <c r="DQ17" s="28">
        <f t="shared" ref="DQ17" si="1362">DQ15-DP15</f>
        <v>0</v>
      </c>
      <c r="DR17" s="28">
        <f t="shared" ref="DR17" si="1363">DR15-DQ15</f>
        <v>0</v>
      </c>
      <c r="DS17" s="28">
        <f t="shared" ref="DS17" si="1364">DS15-DR15</f>
        <v>0</v>
      </c>
      <c r="DT17" s="28">
        <f t="shared" ref="DT17" si="1365">DT15-DS15</f>
        <v>0</v>
      </c>
      <c r="DU17" s="28">
        <f t="shared" ref="DU17" si="1366">DU15-DT15</f>
        <v>0</v>
      </c>
      <c r="DV17" s="28">
        <f t="shared" ref="DV17" si="1367">DV15-DU15</f>
        <v>0</v>
      </c>
      <c r="DW17" s="28">
        <f t="shared" ref="DW17" si="1368">DW15-DV15</f>
        <v>0</v>
      </c>
      <c r="DX17" s="28">
        <f t="shared" ref="DX17" si="1369">DX15-DW15</f>
        <v>0</v>
      </c>
      <c r="DY17" s="28">
        <f t="shared" ref="DY17" si="1370">DY15-DX15</f>
        <v>0</v>
      </c>
      <c r="DZ17" s="28">
        <f t="shared" ref="DZ17" si="1371">DZ15-DY15</f>
        <v>0</v>
      </c>
      <c r="EA17" s="28">
        <f t="shared" ref="EA17" si="1372">EA15-DZ15</f>
        <v>0</v>
      </c>
      <c r="EB17" s="28">
        <f t="shared" ref="EB17" si="1373">EB15-EA15</f>
        <v>0</v>
      </c>
      <c r="EC17" s="28">
        <f t="shared" ref="EC17" si="1374">EC15-EB15</f>
        <v>0</v>
      </c>
      <c r="ED17" s="28">
        <f t="shared" ref="ED17" si="1375">ED15-EC15</f>
        <v>0</v>
      </c>
      <c r="EE17" s="28">
        <f t="shared" ref="EE17" si="1376">EE15-ED15</f>
        <v>0</v>
      </c>
      <c r="EF17" s="28">
        <f t="shared" ref="EF17" si="1377">EF15-EE15</f>
        <v>0</v>
      </c>
      <c r="EG17" s="28">
        <f t="shared" ref="EG17" si="1378">EG15-EF15</f>
        <v>0</v>
      </c>
      <c r="EH17" s="28">
        <f t="shared" ref="EH17" si="1379">EH15-EG15</f>
        <v>0</v>
      </c>
      <c r="EI17" s="28">
        <f t="shared" ref="EI17" si="1380">EI15-EH15</f>
        <v>0</v>
      </c>
      <c r="EJ17" s="28">
        <f t="shared" ref="EJ17" si="1381">EJ15-EI15</f>
        <v>0</v>
      </c>
      <c r="EK17" s="28">
        <f t="shared" ref="EK17" si="1382">EK15-EJ15</f>
        <v>0</v>
      </c>
      <c r="EL17" s="28">
        <f t="shared" ref="EL17" si="1383">EL15-EK15</f>
        <v>0</v>
      </c>
      <c r="EM17" s="28">
        <f t="shared" ref="EM17" si="1384">EM15-EL15</f>
        <v>0</v>
      </c>
      <c r="EN17" s="28">
        <f t="shared" ref="EN17" si="1385">EN15-EM15</f>
        <v>0</v>
      </c>
      <c r="EO17" s="28">
        <f t="shared" ref="EO17" si="1386">EO15-EN15</f>
        <v>0</v>
      </c>
      <c r="EP17" s="28">
        <f t="shared" ref="EP17" si="1387">EP15-EO15</f>
        <v>0</v>
      </c>
      <c r="EQ17" s="28">
        <f t="shared" ref="EQ17" si="1388">EQ15-EP15</f>
        <v>0</v>
      </c>
      <c r="ER17" s="28">
        <f t="shared" ref="ER17" si="1389">ER15-EQ15</f>
        <v>0</v>
      </c>
      <c r="ES17" s="28">
        <f t="shared" ref="ES17" si="1390">ES15-ER15</f>
        <v>0</v>
      </c>
      <c r="ET17" s="28">
        <f t="shared" ref="ET17" si="1391">ET15-ES15</f>
        <v>0</v>
      </c>
      <c r="EU17" s="28">
        <f t="shared" ref="EU17" si="1392">EU15-ET15</f>
        <v>0</v>
      </c>
      <c r="EV17" s="28">
        <f t="shared" ref="EV17" si="1393">EV15-EU15</f>
        <v>0</v>
      </c>
      <c r="EW17" s="28">
        <f t="shared" ref="EW17" si="1394">EW15-EV15</f>
        <v>0</v>
      </c>
      <c r="EX17" s="28">
        <f t="shared" ref="EX17" si="1395">EX15-EW15</f>
        <v>0</v>
      </c>
      <c r="EY17" s="28">
        <f t="shared" ref="EY17" si="1396">EY15-EX15</f>
        <v>0</v>
      </c>
      <c r="EZ17" s="28">
        <f t="shared" ref="EZ17" si="1397">EZ15-EY15</f>
        <v>0</v>
      </c>
      <c r="FA17" s="28">
        <f t="shared" ref="FA17" si="1398">FA15-EZ15</f>
        <v>0</v>
      </c>
      <c r="FB17" s="28">
        <f t="shared" ref="FB17" si="1399">FB15-FA15</f>
        <v>0</v>
      </c>
      <c r="FC17" s="28">
        <f t="shared" ref="FC17" si="1400">FC15-FB15</f>
        <v>0</v>
      </c>
      <c r="FD17" s="28">
        <f t="shared" ref="FD17" si="1401">FD15-FC15</f>
        <v>0</v>
      </c>
      <c r="FE17" s="28">
        <f t="shared" ref="FE17" si="1402">FE15-FD15</f>
        <v>0</v>
      </c>
      <c r="FF17" s="28">
        <f t="shared" ref="FF17" si="1403">FF15-FE15</f>
        <v>0</v>
      </c>
      <c r="FG17" s="28">
        <f t="shared" ref="FG17" si="1404">FG15-FF15</f>
        <v>0</v>
      </c>
      <c r="FH17" s="28">
        <f t="shared" ref="FH17" si="1405">FH15-FG15</f>
        <v>0</v>
      </c>
      <c r="FI17" s="28">
        <f t="shared" ref="FI17" si="1406">FI15-FH15</f>
        <v>0</v>
      </c>
      <c r="FJ17" s="28">
        <f t="shared" ref="FJ17" si="1407">FJ15-FI15</f>
        <v>0</v>
      </c>
      <c r="FK17" s="28">
        <f t="shared" ref="FK17" si="1408">FK15-FJ15</f>
        <v>0</v>
      </c>
      <c r="FL17" s="28">
        <f t="shared" ref="FL17" si="1409">FL15-FK15</f>
        <v>0</v>
      </c>
      <c r="FM17" s="28">
        <f t="shared" ref="FM17" si="1410">FM15-FL15</f>
        <v>0</v>
      </c>
      <c r="FN17" s="28">
        <f t="shared" ref="FN17" si="1411">FN15-FM15</f>
        <v>0</v>
      </c>
      <c r="FO17" s="28">
        <f t="shared" ref="FO17" si="1412">FO15-FN15</f>
        <v>0</v>
      </c>
      <c r="FP17" s="28">
        <f t="shared" ref="FP17" si="1413">FP15-FO15</f>
        <v>0</v>
      </c>
      <c r="FQ17" s="28">
        <f t="shared" ref="FQ17" si="1414">FQ15-FP15</f>
        <v>0</v>
      </c>
      <c r="FR17" s="28">
        <f t="shared" ref="FR17" si="1415">FR15-FQ15</f>
        <v>0</v>
      </c>
      <c r="FS17" s="28">
        <f t="shared" ref="FS17" si="1416">FS15-FR15</f>
        <v>0</v>
      </c>
      <c r="FT17" s="28">
        <f t="shared" ref="FT17" si="1417">FT15-FS15</f>
        <v>0</v>
      </c>
      <c r="FU17" s="28">
        <f t="shared" ref="FU17" si="1418">FU15-FT15</f>
        <v>0</v>
      </c>
      <c r="FV17" s="28">
        <f t="shared" ref="FV17" si="1419">FV15-FU15</f>
        <v>0</v>
      </c>
      <c r="FW17" s="28">
        <f t="shared" ref="FW17" si="1420">FW15-FV15</f>
        <v>0</v>
      </c>
      <c r="FX17" s="28">
        <f t="shared" ref="FX17" si="1421">FX15-FW15</f>
        <v>0</v>
      </c>
      <c r="FY17" s="28">
        <f t="shared" ref="FY17" si="1422">FY15-FX15</f>
        <v>0</v>
      </c>
      <c r="FZ17" s="28">
        <f t="shared" ref="FZ17" si="1423">FZ15-FY15</f>
        <v>0</v>
      </c>
      <c r="GA17" s="28">
        <f t="shared" ref="GA17" si="1424">GA15-FZ15</f>
        <v>0</v>
      </c>
      <c r="GB17" s="28">
        <f t="shared" ref="GB17" si="1425">GB15-GA15</f>
        <v>0</v>
      </c>
      <c r="GC17" s="28">
        <f t="shared" ref="GC17" si="1426">GC15-GB15</f>
        <v>0</v>
      </c>
      <c r="GD17" s="28">
        <f t="shared" ref="GD17" si="1427">GD15-GC15</f>
        <v>0</v>
      </c>
      <c r="GE17" s="28">
        <f t="shared" ref="GE17" si="1428">GE15-GD15</f>
        <v>0</v>
      </c>
      <c r="GF17" s="28">
        <f t="shared" ref="GF17" si="1429">GF15-GE15</f>
        <v>0</v>
      </c>
      <c r="GG17" s="28">
        <f t="shared" ref="GG17" si="1430">GG15-GF15</f>
        <v>0</v>
      </c>
      <c r="GH17" s="28">
        <f t="shared" ref="GH17" si="1431">GH15-GG15</f>
        <v>0</v>
      </c>
      <c r="GI17" s="28">
        <f t="shared" ref="GI17" si="1432">GI15-GH15</f>
        <v>0</v>
      </c>
      <c r="GJ17" s="28">
        <f t="shared" ref="GJ17" si="1433">GJ15-GI15</f>
        <v>0</v>
      </c>
      <c r="GK17" s="28">
        <f t="shared" ref="GK17" si="1434">GK15-GJ15</f>
        <v>0</v>
      </c>
      <c r="GL17" s="28">
        <f t="shared" ref="GL17" si="1435">GL15-GK15</f>
        <v>0</v>
      </c>
      <c r="GM17" s="28">
        <f t="shared" ref="GM17" si="1436">GM15-GL15</f>
        <v>0</v>
      </c>
      <c r="GN17" s="28">
        <f t="shared" ref="GN17" si="1437">GN15-GM15</f>
        <v>0</v>
      </c>
      <c r="GO17" s="28">
        <f t="shared" ref="GO17" si="1438">GO15-GN15</f>
        <v>0</v>
      </c>
      <c r="GP17" s="28">
        <f t="shared" ref="GP17" si="1439">GP15-GO15</f>
        <v>0</v>
      </c>
      <c r="GQ17" s="28">
        <f t="shared" ref="GQ17" si="1440">GQ15-GP15</f>
        <v>0</v>
      </c>
      <c r="GR17" s="28">
        <f t="shared" ref="GR17" si="1441">GR15-GQ15</f>
        <v>0</v>
      </c>
      <c r="GS17" s="28">
        <f t="shared" ref="GS17" si="1442">GS15-GR15</f>
        <v>0</v>
      </c>
      <c r="GT17" s="28">
        <f t="shared" ref="GT17" si="1443">GT15-GS15</f>
        <v>0</v>
      </c>
      <c r="GU17" s="28">
        <f t="shared" ref="GU17" si="1444">GU15-GT15</f>
        <v>0</v>
      </c>
      <c r="GV17" s="28">
        <f t="shared" ref="GV17" si="1445">GV15-GU15</f>
        <v>0</v>
      </c>
      <c r="GW17" s="28">
        <f t="shared" ref="GW17" si="1446">GW15-GV15</f>
        <v>0</v>
      </c>
      <c r="GX17" s="28">
        <f t="shared" ref="GX17" si="1447">GX15-GW15</f>
        <v>0</v>
      </c>
      <c r="GY17" s="28">
        <f t="shared" ref="GY17" si="1448">GY15-GX15</f>
        <v>0</v>
      </c>
      <c r="GZ17" s="28">
        <f t="shared" ref="GZ17" si="1449">GZ15-GY15</f>
        <v>0</v>
      </c>
      <c r="HA17" s="28">
        <f t="shared" ref="HA17" si="1450">HA15-GZ15</f>
        <v>0</v>
      </c>
      <c r="HB17" s="28">
        <f t="shared" ref="HB17" si="1451">HB15-HA15</f>
        <v>0</v>
      </c>
      <c r="HC17" s="28">
        <f t="shared" ref="HC17" si="1452">HC15-HB15</f>
        <v>0</v>
      </c>
      <c r="HD17" s="28">
        <f t="shared" ref="HD17" si="1453">HD15-HC15</f>
        <v>0</v>
      </c>
      <c r="HE17" s="28">
        <f t="shared" ref="HE17" si="1454">HE15-HD15</f>
        <v>0</v>
      </c>
      <c r="HF17" s="28">
        <f t="shared" ref="HF17" si="1455">HF15-HE15</f>
        <v>0</v>
      </c>
      <c r="HG17" s="28">
        <f t="shared" ref="HG17" si="1456">HG15-HF15</f>
        <v>0</v>
      </c>
      <c r="HH17" s="28">
        <f t="shared" ref="HH17" si="1457">HH15-HG15</f>
        <v>0</v>
      </c>
      <c r="HI17" s="28">
        <f t="shared" ref="HI17" si="1458">HI15-HH15</f>
        <v>0</v>
      </c>
      <c r="HJ17" s="28">
        <f t="shared" ref="HJ17" si="1459">HJ15-HI15</f>
        <v>0</v>
      </c>
      <c r="HK17" s="28">
        <f t="shared" ref="HK17" si="1460">HK15-HJ15</f>
        <v>0</v>
      </c>
      <c r="HL17" s="28">
        <f t="shared" ref="HL17" si="1461">HL15-HK15</f>
        <v>0</v>
      </c>
      <c r="HM17" s="28">
        <f t="shared" ref="HM17" si="1462">HM15-HL15</f>
        <v>0</v>
      </c>
      <c r="HN17" s="28">
        <f t="shared" ref="HN17" si="1463">HN15-HM15</f>
        <v>0</v>
      </c>
      <c r="HO17" s="28">
        <f t="shared" ref="HO17" si="1464">HO15-HN15</f>
        <v>0</v>
      </c>
      <c r="HP17" s="28">
        <f t="shared" ref="HP17" si="1465">HP15-HO15</f>
        <v>0</v>
      </c>
      <c r="HQ17" s="28">
        <f t="shared" ref="HQ17" si="1466">HQ15-HP15</f>
        <v>0</v>
      </c>
      <c r="HR17" s="28">
        <f t="shared" ref="HR17" si="1467">HR15-HQ15</f>
        <v>0</v>
      </c>
      <c r="HS17" s="28">
        <f t="shared" ref="HS17" si="1468">HS15-HR15</f>
        <v>0</v>
      </c>
      <c r="HT17" s="28">
        <f t="shared" ref="HT17" si="1469">HT15-HS15</f>
        <v>0</v>
      </c>
      <c r="HU17" s="28">
        <f t="shared" ref="HU17" si="1470">HU15-HT15</f>
        <v>0</v>
      </c>
      <c r="HV17" s="28">
        <f t="shared" ref="HV17" si="1471">HV15-HU15</f>
        <v>0</v>
      </c>
      <c r="HW17" s="28">
        <f t="shared" ref="HW17" si="1472">HW15-HV15</f>
        <v>0</v>
      </c>
      <c r="HX17" s="28">
        <f t="shared" ref="HX17" si="1473">HX15-HW15</f>
        <v>0</v>
      </c>
      <c r="HY17" s="28">
        <f t="shared" ref="HY17" si="1474">HY15-HX15</f>
        <v>0</v>
      </c>
      <c r="HZ17" s="28">
        <f t="shared" ref="HZ17" si="1475">HZ15-HY15</f>
        <v>0</v>
      </c>
      <c r="IA17" s="28">
        <f t="shared" ref="IA17" si="1476">IA15-HZ15</f>
        <v>0</v>
      </c>
      <c r="IB17" s="28">
        <f t="shared" ref="IB17" si="1477">IB15-IA15</f>
        <v>0</v>
      </c>
      <c r="IC17" s="28">
        <f t="shared" ref="IC17" si="1478">IC15-IB15</f>
        <v>0</v>
      </c>
      <c r="ID17" s="28">
        <f t="shared" ref="ID17" si="1479">ID15-IC15</f>
        <v>0</v>
      </c>
      <c r="IE17" s="28">
        <f t="shared" ref="IE17" si="1480">IE15-ID15</f>
        <v>0</v>
      </c>
      <c r="IF17" s="28">
        <f t="shared" ref="IF17" si="1481">IF15-IE15</f>
        <v>0</v>
      </c>
      <c r="IG17" s="28">
        <f t="shared" ref="IG17" si="1482">IG15-IF15</f>
        <v>0</v>
      </c>
    </row>
    <row r="18" spans="2:241" s="43" customFormat="1" ht="20" thickBot="1">
      <c r="B18" s="45" t="s">
        <v>83</v>
      </c>
      <c r="C18" s="42"/>
      <c r="D18" s="45"/>
      <c r="E18" s="45">
        <v>0</v>
      </c>
      <c r="F18" s="45">
        <v>0</v>
      </c>
      <c r="G18" s="45">
        <v>0</v>
      </c>
      <c r="H18" s="45">
        <v>30</v>
      </c>
      <c r="I18" s="45">
        <v>47</v>
      </c>
      <c r="J18" s="45">
        <v>56</v>
      </c>
      <c r="K18" s="45">
        <v>67</v>
      </c>
      <c r="L18" s="45">
        <v>83</v>
      </c>
      <c r="M18" s="45">
        <v>83</v>
      </c>
      <c r="N18" s="45">
        <v>133</v>
      </c>
      <c r="O18" s="45">
        <v>172</v>
      </c>
      <c r="P18" s="45">
        <v>126</v>
      </c>
      <c r="Q18" s="45">
        <v>281</v>
      </c>
      <c r="R18" s="45">
        <v>374</v>
      </c>
      <c r="S18" s="45">
        <v>323</v>
      </c>
      <c r="T18" s="45">
        <v>351</v>
      </c>
      <c r="U18" s="45">
        <v>488</v>
      </c>
      <c r="V18" s="45">
        <v>850</v>
      </c>
      <c r="W18" s="45">
        <v>1059</v>
      </c>
      <c r="X18" s="45">
        <v>1152</v>
      </c>
      <c r="Y18" s="45">
        <v>1402</v>
      </c>
      <c r="Z18" s="45">
        <v>1783</v>
      </c>
      <c r="AA18" s="45">
        <v>1591</v>
      </c>
      <c r="AB18" s="45">
        <v>1995</v>
      </c>
      <c r="AC18" s="45">
        <v>3995</v>
      </c>
      <c r="AD18" s="45">
        <v>4938</v>
      </c>
      <c r="AE18" s="45">
        <v>5508</v>
      </c>
      <c r="AF18" s="45">
        <v>4845</v>
      </c>
      <c r="AG18" s="45">
        <v>4610</v>
      </c>
      <c r="AH18" s="45">
        <v>4957</v>
      </c>
      <c r="AI18" s="45">
        <v>4958</v>
      </c>
      <c r="AJ18" s="45">
        <v>5392</v>
      </c>
      <c r="AK18" s="45">
        <v>5518</v>
      </c>
      <c r="AL18" s="45">
        <v>4962</v>
      </c>
      <c r="AM18" s="45">
        <v>4500</v>
      </c>
      <c r="AN18" s="45">
        <v>4442</v>
      </c>
      <c r="AO18" s="45">
        <v>5903</v>
      </c>
      <c r="AP18" s="45">
        <v>3801</v>
      </c>
      <c r="AQ18" s="45">
        <v>4509</v>
      </c>
      <c r="AR18" s="45">
        <v>3961</v>
      </c>
      <c r="AS18" s="45">
        <v>3611</v>
      </c>
      <c r="AT18" s="45">
        <v>3264</v>
      </c>
      <c r="AU18" s="45">
        <v>2474</v>
      </c>
      <c r="AV18" s="45">
        <v>4060</v>
      </c>
      <c r="AW18" s="45">
        <v>3910</v>
      </c>
      <c r="AX18" s="45">
        <v>4805</v>
      </c>
      <c r="AY18" s="45">
        <v>5166</v>
      </c>
      <c r="AZ18" s="45">
        <v>4959</v>
      </c>
      <c r="BA18" s="45">
        <v>4739</v>
      </c>
      <c r="BB18" s="45">
        <v>5009</v>
      </c>
      <c r="BC18" s="45">
        <v>3219</v>
      </c>
      <c r="BD18" s="45">
        <v>4048</v>
      </c>
      <c r="BE18" s="45">
        <v>4377</v>
      </c>
      <c r="BF18" s="45">
        <v>4783</v>
      </c>
      <c r="BG18" s="45">
        <v>4673</v>
      </c>
      <c r="BH18" s="45">
        <v>5091</v>
      </c>
      <c r="BI18" s="45">
        <v>3563</v>
      </c>
      <c r="BJ18" s="45">
        <v>3825</v>
      </c>
      <c r="BK18" s="45">
        <v>3794</v>
      </c>
      <c r="BL18" s="45">
        <v>3828</v>
      </c>
      <c r="BM18" s="45">
        <v>3761</v>
      </c>
      <c r="BN18" s="45">
        <v>3691</v>
      </c>
      <c r="BO18" s="45">
        <v>2760</v>
      </c>
      <c r="BP18" s="45">
        <v>2671</v>
      </c>
      <c r="BQ18" s="45">
        <v>2492</v>
      </c>
      <c r="BR18" s="45">
        <v>2666</v>
      </c>
      <c r="BS18" s="45">
        <v>2984</v>
      </c>
      <c r="BT18" s="45">
        <v>2955</v>
      </c>
      <c r="BU18" s="45">
        <v>2754</v>
      </c>
      <c r="BV18" s="45">
        <v>2642</v>
      </c>
      <c r="BW18" s="45">
        <v>2719</v>
      </c>
      <c r="BX18" s="45">
        <v>2686</v>
      </c>
      <c r="BY18" s="45">
        <v>2676</v>
      </c>
      <c r="BZ18" s="45">
        <v>2722</v>
      </c>
      <c r="CA18" s="45">
        <v>2940</v>
      </c>
      <c r="CB18" s="45">
        <v>2704</v>
      </c>
      <c r="CC18" s="45">
        <v>2260</v>
      </c>
      <c r="CD18" s="45">
        <v>2349</v>
      </c>
      <c r="CE18" s="45">
        <v>2405</v>
      </c>
      <c r="CF18" s="45">
        <v>2125</v>
      </c>
      <c r="CG18" s="45">
        <v>2257</v>
      </c>
      <c r="CH18" s="45">
        <v>2308</v>
      </c>
      <c r="CI18" s="45">
        <v>2115</v>
      </c>
      <c r="CJ18" s="45">
        <v>1899</v>
      </c>
      <c r="CK18" s="45">
        <v>1815</v>
      </c>
      <c r="CL18" s="45">
        <v>1886</v>
      </c>
      <c r="CM18" s="45">
        <v>1310</v>
      </c>
      <c r="CN18" s="45">
        <v>1568</v>
      </c>
      <c r="CO18" s="45">
        <v>2134</v>
      </c>
      <c r="CP18" s="45"/>
      <c r="CQ18" s="45"/>
      <c r="CR18" s="45"/>
      <c r="CS18" s="45"/>
      <c r="CT18" s="45"/>
      <c r="CU18" s="45"/>
      <c r="CV18" s="45"/>
      <c r="CW18" s="45"/>
      <c r="CX18" s="45"/>
      <c r="CY18" s="45"/>
      <c r="CZ18" s="45"/>
      <c r="DA18" s="45"/>
      <c r="DB18" s="45"/>
      <c r="DC18" s="45"/>
      <c r="DD18" s="45"/>
      <c r="DE18" s="45"/>
      <c r="DF18" s="45"/>
      <c r="DG18" s="45"/>
      <c r="DH18" s="45"/>
      <c r="DI18" s="45"/>
      <c r="DJ18" s="45"/>
      <c r="DK18" s="45"/>
      <c r="DL18" s="45"/>
      <c r="DM18" s="45"/>
      <c r="DN18" s="45"/>
      <c r="DO18" s="45"/>
      <c r="DP18" s="45"/>
      <c r="DQ18" s="45"/>
      <c r="DR18" s="45"/>
      <c r="DS18" s="45"/>
      <c r="DT18" s="45"/>
      <c r="DU18" s="45"/>
      <c r="DV18" s="45"/>
      <c r="DW18" s="45"/>
      <c r="DX18" s="45"/>
      <c r="DY18" s="45"/>
      <c r="DZ18" s="45"/>
      <c r="EA18" s="45"/>
      <c r="EB18" s="45"/>
      <c r="EC18" s="45"/>
      <c r="ED18" s="45"/>
      <c r="EE18" s="45"/>
      <c r="EF18" s="45"/>
      <c r="EG18" s="45"/>
      <c r="EH18" s="45"/>
      <c r="EI18" s="45"/>
      <c r="EJ18" s="45"/>
      <c r="EK18" s="45"/>
      <c r="EL18" s="45"/>
      <c r="EM18" s="45"/>
      <c r="EN18" s="45"/>
      <c r="EO18" s="45"/>
      <c r="EP18" s="45"/>
      <c r="EQ18" s="45"/>
      <c r="ER18" s="45"/>
      <c r="ES18" s="45"/>
      <c r="ET18" s="45"/>
      <c r="EU18" s="45"/>
      <c r="EV18" s="45"/>
      <c r="EW18" s="45"/>
      <c r="EX18" s="45"/>
      <c r="EY18" s="45"/>
      <c r="EZ18" s="45"/>
      <c r="FA18" s="45"/>
      <c r="FB18" s="45"/>
      <c r="FC18" s="45"/>
      <c r="FD18" s="45"/>
      <c r="FE18" s="45"/>
      <c r="FF18" s="45"/>
      <c r="FG18" s="45"/>
      <c r="FH18" s="45"/>
      <c r="FI18" s="45"/>
      <c r="FJ18" s="45"/>
      <c r="FK18" s="45"/>
      <c r="FL18" s="45"/>
      <c r="FM18" s="45"/>
      <c r="FN18" s="45"/>
      <c r="FO18" s="45"/>
      <c r="FP18" s="45"/>
      <c r="FQ18" s="45"/>
      <c r="FR18" s="45"/>
      <c r="FS18" s="45"/>
      <c r="FT18" s="45"/>
      <c r="FU18" s="45"/>
      <c r="FV18" s="45"/>
      <c r="FW18" s="45"/>
      <c r="FX18" s="45"/>
      <c r="FY18" s="45"/>
      <c r="FZ18" s="45"/>
      <c r="GA18" s="45"/>
      <c r="GB18" s="45"/>
      <c r="GC18" s="45"/>
      <c r="GD18" s="45"/>
      <c r="GE18" s="45"/>
      <c r="GF18" s="45"/>
      <c r="GG18" s="45"/>
      <c r="GH18" s="45"/>
      <c r="GI18" s="45"/>
      <c r="GJ18" s="45"/>
      <c r="GK18" s="45"/>
      <c r="GL18" s="45"/>
      <c r="GM18" s="45"/>
      <c r="GN18" s="45"/>
      <c r="GO18" s="45"/>
      <c r="GP18" s="45"/>
      <c r="GQ18" s="45"/>
      <c r="GR18" s="45"/>
      <c r="GS18" s="45"/>
      <c r="GT18" s="45"/>
      <c r="GU18" s="45"/>
      <c r="GV18" s="45"/>
      <c r="GW18" s="45"/>
      <c r="GX18" s="45"/>
      <c r="GY18" s="45"/>
      <c r="GZ18" s="45"/>
      <c r="HA18" s="45"/>
      <c r="HB18" s="45"/>
      <c r="HC18" s="45"/>
      <c r="HD18" s="45"/>
      <c r="HE18" s="45"/>
      <c r="HF18" s="45"/>
      <c r="HG18" s="45"/>
      <c r="HH18" s="45"/>
      <c r="HI18" s="45"/>
      <c r="HJ18" s="45"/>
      <c r="HK18" s="45"/>
      <c r="HL18" s="45"/>
      <c r="HM18" s="45"/>
      <c r="HN18" s="45"/>
      <c r="HO18" s="45"/>
      <c r="HP18" s="45"/>
      <c r="HQ18" s="45"/>
      <c r="HR18" s="45"/>
      <c r="HS18" s="45"/>
      <c r="HT18" s="45"/>
      <c r="HU18" s="45"/>
      <c r="HV18" s="45"/>
      <c r="HW18" s="45"/>
      <c r="HX18" s="45"/>
      <c r="HY18" s="45"/>
      <c r="HZ18" s="45"/>
      <c r="IA18" s="45"/>
      <c r="IB18" s="45"/>
      <c r="IC18" s="45"/>
      <c r="ID18" s="45"/>
      <c r="IE18" s="45"/>
      <c r="IF18" s="45"/>
      <c r="IG18" s="45"/>
    </row>
    <row r="19" spans="2:241">
      <c r="B19" s="27" t="s">
        <v>81</v>
      </c>
      <c r="D19" s="33"/>
      <c r="E19" s="33" t="s">
        <v>75</v>
      </c>
      <c r="F19" s="33" t="s">
        <v>75</v>
      </c>
      <c r="G19" s="33" t="s">
        <v>75</v>
      </c>
      <c r="H19" s="33" t="s">
        <v>75</v>
      </c>
      <c r="I19" s="33">
        <f t="shared" ref="I19:AN19" si="1483">(I18/H18)-1</f>
        <v>0.56666666666666665</v>
      </c>
      <c r="J19" s="33">
        <f t="shared" si="1483"/>
        <v>0.1914893617021276</v>
      </c>
      <c r="K19" s="33">
        <f t="shared" si="1483"/>
        <v>0.1964285714285714</v>
      </c>
      <c r="L19" s="33">
        <f t="shared" si="1483"/>
        <v>0.23880597014925375</v>
      </c>
      <c r="M19" s="33">
        <f t="shared" si="1483"/>
        <v>0</v>
      </c>
      <c r="N19" s="33">
        <f t="shared" si="1483"/>
        <v>0.60240963855421681</v>
      </c>
      <c r="O19" s="33">
        <f t="shared" si="1483"/>
        <v>0.29323308270676685</v>
      </c>
      <c r="P19" s="33">
        <f t="shared" si="1483"/>
        <v>-0.26744186046511631</v>
      </c>
      <c r="Q19" s="33">
        <f t="shared" si="1483"/>
        <v>1.2301587301587302</v>
      </c>
      <c r="R19" s="33">
        <f t="shared" si="1483"/>
        <v>0.33096085409252662</v>
      </c>
      <c r="S19" s="33">
        <f t="shared" si="1483"/>
        <v>-0.13636363636363635</v>
      </c>
      <c r="T19" s="33">
        <f t="shared" si="1483"/>
        <v>8.6687306501547878E-2</v>
      </c>
      <c r="U19" s="33">
        <f t="shared" si="1483"/>
        <v>0.39031339031339041</v>
      </c>
      <c r="V19" s="33">
        <f t="shared" si="1483"/>
        <v>0.74180327868852469</v>
      </c>
      <c r="W19" s="33">
        <f t="shared" si="1483"/>
        <v>0.24588235294117644</v>
      </c>
      <c r="X19" s="33">
        <f t="shared" si="1483"/>
        <v>8.7818696883852798E-2</v>
      </c>
      <c r="Y19" s="33">
        <f t="shared" si="1483"/>
        <v>0.21701388888888884</v>
      </c>
      <c r="Z19" s="33">
        <f t="shared" si="1483"/>
        <v>0.27175463623395157</v>
      </c>
      <c r="AA19" s="33">
        <f t="shared" si="1483"/>
        <v>-0.10768367919237243</v>
      </c>
      <c r="AB19" s="33">
        <f t="shared" si="1483"/>
        <v>0.25392834695160271</v>
      </c>
      <c r="AC19" s="33">
        <f t="shared" si="1483"/>
        <v>1.0025062656641603</v>
      </c>
      <c r="AD19" s="33">
        <f t="shared" si="1483"/>
        <v>0.2360450563204004</v>
      </c>
      <c r="AE19" s="33">
        <f t="shared" si="1483"/>
        <v>0.11543134872417982</v>
      </c>
      <c r="AF19" s="33">
        <f t="shared" si="1483"/>
        <v>-0.12037037037037035</v>
      </c>
      <c r="AG19" s="33">
        <f t="shared" si="1483"/>
        <v>-4.8503611971104199E-2</v>
      </c>
      <c r="AH19" s="33">
        <f t="shared" si="1483"/>
        <v>7.5271149674620341E-2</v>
      </c>
      <c r="AI19" s="33">
        <f t="shared" si="1483"/>
        <v>2.0173492031472229E-4</v>
      </c>
      <c r="AJ19" s="33">
        <f t="shared" si="1483"/>
        <v>8.7535296490520276E-2</v>
      </c>
      <c r="AK19" s="33">
        <f t="shared" si="1483"/>
        <v>2.3367952522255209E-2</v>
      </c>
      <c r="AL19" s="33">
        <f t="shared" si="1483"/>
        <v>-0.10076114534251546</v>
      </c>
      <c r="AM19" s="33">
        <f t="shared" si="1483"/>
        <v>-9.3107617896009631E-2</v>
      </c>
      <c r="AN19" s="33">
        <f t="shared" si="1483"/>
        <v>-1.2888888888888839E-2</v>
      </c>
      <c r="AO19" s="33">
        <f t="shared" ref="AO19:BT19" si="1484">(AO18/AN18)-1</f>
        <v>0.32890589824403427</v>
      </c>
      <c r="AP19" s="33">
        <f t="shared" si="1484"/>
        <v>-0.35609012366593262</v>
      </c>
      <c r="AQ19" s="33">
        <f t="shared" si="1484"/>
        <v>0.18626677190213092</v>
      </c>
      <c r="AR19" s="33">
        <f t="shared" si="1484"/>
        <v>-0.12153470836105562</v>
      </c>
      <c r="AS19" s="33">
        <f t="shared" si="1484"/>
        <v>-8.8361524867457741E-2</v>
      </c>
      <c r="AT19" s="33">
        <f t="shared" si="1484"/>
        <v>-9.6095264469675978E-2</v>
      </c>
      <c r="AU19" s="33">
        <f t="shared" si="1484"/>
        <v>-0.24203431372549022</v>
      </c>
      <c r="AV19" s="33">
        <f t="shared" si="1484"/>
        <v>0.64106709781729987</v>
      </c>
      <c r="AW19" s="33">
        <f t="shared" si="1484"/>
        <v>-3.6945812807881784E-2</v>
      </c>
      <c r="AX19" s="33">
        <f t="shared" si="1484"/>
        <v>0.2289002557544757</v>
      </c>
      <c r="AY19" s="33">
        <f t="shared" si="1484"/>
        <v>7.5130072840790874E-2</v>
      </c>
      <c r="AZ19" s="33">
        <f t="shared" si="1484"/>
        <v>-4.006968641114983E-2</v>
      </c>
      <c r="BA19" s="33">
        <f t="shared" si="1484"/>
        <v>-4.4363783020770264E-2</v>
      </c>
      <c r="BB19" s="33">
        <f t="shared" si="1484"/>
        <v>5.6974045157206055E-2</v>
      </c>
      <c r="BC19" s="33">
        <f t="shared" si="1484"/>
        <v>-0.35735675783589538</v>
      </c>
      <c r="BD19" s="33">
        <f t="shared" si="1484"/>
        <v>0.25753339546442988</v>
      </c>
      <c r="BE19" s="33">
        <f t="shared" si="1484"/>
        <v>8.1274703557312256E-2</v>
      </c>
      <c r="BF19" s="33">
        <f t="shared" si="1484"/>
        <v>9.2757596527301756E-2</v>
      </c>
      <c r="BG19" s="33">
        <f t="shared" si="1484"/>
        <v>-2.2998118335772477E-2</v>
      </c>
      <c r="BH19" s="33">
        <f t="shared" si="1484"/>
        <v>8.9450032099293919E-2</v>
      </c>
      <c r="BI19" s="33">
        <f t="shared" si="1484"/>
        <v>-0.30013749754468666</v>
      </c>
      <c r="BJ19" s="33">
        <f t="shared" si="1484"/>
        <v>7.3533539152399685E-2</v>
      </c>
      <c r="BK19" s="33">
        <f t="shared" si="1484"/>
        <v>-8.1045751633986862E-3</v>
      </c>
      <c r="BL19" s="33">
        <f t="shared" si="1484"/>
        <v>8.9615181866105065E-3</v>
      </c>
      <c r="BM19" s="33">
        <f t="shared" si="1484"/>
        <v>-1.7502612330198564E-2</v>
      </c>
      <c r="BN19" s="33">
        <f t="shared" si="1484"/>
        <v>-1.8612071257644192E-2</v>
      </c>
      <c r="BO19" s="33">
        <f t="shared" si="1484"/>
        <v>-0.2522351666215118</v>
      </c>
      <c r="BP19" s="33">
        <f t="shared" si="1484"/>
        <v>-3.2246376811594257E-2</v>
      </c>
      <c r="BQ19" s="33">
        <f t="shared" si="1484"/>
        <v>-6.7016098839385974E-2</v>
      </c>
      <c r="BR19" s="33">
        <f t="shared" si="1484"/>
        <v>6.9823434991974409E-2</v>
      </c>
      <c r="BS19" s="33">
        <f t="shared" si="1484"/>
        <v>0.11927981995498871</v>
      </c>
      <c r="BT19" s="33">
        <f t="shared" si="1484"/>
        <v>-9.7184986595174605E-3</v>
      </c>
      <c r="BU19" s="33">
        <f t="shared" ref="BU19:CC19" si="1485">(BU18/BT18)-1</f>
        <v>-6.8020304568527923E-2</v>
      </c>
      <c r="BV19" s="33">
        <f t="shared" si="1485"/>
        <v>-4.066811909949164E-2</v>
      </c>
      <c r="BW19" s="33">
        <f t="shared" si="1485"/>
        <v>2.9144587433762359E-2</v>
      </c>
      <c r="BX19" s="33">
        <f t="shared" si="1485"/>
        <v>-1.2136815005516777E-2</v>
      </c>
      <c r="BY19" s="33">
        <f t="shared" si="1485"/>
        <v>-3.7230081906179935E-3</v>
      </c>
      <c r="BZ19" s="33">
        <f t="shared" si="1485"/>
        <v>1.7189835575485812E-2</v>
      </c>
      <c r="CA19" s="33">
        <f t="shared" si="1485"/>
        <v>8.0088170462894848E-2</v>
      </c>
      <c r="CB19" s="33">
        <f t="shared" si="1485"/>
        <v>-8.0272108843537415E-2</v>
      </c>
      <c r="CC19" s="33">
        <f t="shared" si="1485"/>
        <v>-0.16420118343195267</v>
      </c>
      <c r="CD19" s="33">
        <f t="shared" ref="CD19:CV19" si="1486">(CD18/CC18)-1</f>
        <v>3.93805309734514E-2</v>
      </c>
      <c r="CE19" s="33">
        <f t="shared" si="1486"/>
        <v>2.3839931885908827E-2</v>
      </c>
      <c r="CF19" s="33">
        <f t="shared" si="1486"/>
        <v>-0.11642411642411643</v>
      </c>
      <c r="CG19" s="33">
        <f t="shared" si="1486"/>
        <v>6.2117647058823611E-2</v>
      </c>
      <c r="CH19" s="33">
        <f t="shared" si="1486"/>
        <v>2.2596366858661954E-2</v>
      </c>
      <c r="CI19" s="33">
        <f t="shared" si="1486"/>
        <v>-8.3622183708838782E-2</v>
      </c>
      <c r="CJ19" s="33">
        <f t="shared" si="1486"/>
        <v>-0.10212765957446812</v>
      </c>
      <c r="CK19" s="33">
        <f t="shared" si="1486"/>
        <v>-4.4233807266982672E-2</v>
      </c>
      <c r="CL19" s="33">
        <f t="shared" si="1486"/>
        <v>3.9118457300275411E-2</v>
      </c>
      <c r="CM19" s="33">
        <f t="shared" si="1486"/>
        <v>-0.30540827147401906</v>
      </c>
      <c r="CN19" s="33">
        <f t="shared" si="1486"/>
        <v>0.19694656488549622</v>
      </c>
      <c r="CO19" s="33">
        <f t="shared" si="1486"/>
        <v>0.36096938775510212</v>
      </c>
      <c r="CP19" s="33">
        <f t="shared" si="1486"/>
        <v>-1</v>
      </c>
      <c r="CQ19" s="33" t="e">
        <f t="shared" si="1486"/>
        <v>#DIV/0!</v>
      </c>
      <c r="CR19" s="33" t="e">
        <f t="shared" si="1486"/>
        <v>#DIV/0!</v>
      </c>
      <c r="CS19" s="33" t="e">
        <f t="shared" si="1486"/>
        <v>#DIV/0!</v>
      </c>
      <c r="CT19" s="33" t="e">
        <f t="shared" si="1486"/>
        <v>#DIV/0!</v>
      </c>
      <c r="CU19" s="33" t="e">
        <f t="shared" si="1486"/>
        <v>#DIV/0!</v>
      </c>
      <c r="CV19" s="33" t="e">
        <f t="shared" si="1486"/>
        <v>#DIV/0!</v>
      </c>
      <c r="CW19" s="33" t="e">
        <f t="shared" ref="CW19" si="1487">(CW18/CV18)-1</f>
        <v>#DIV/0!</v>
      </c>
      <c r="CX19" s="33" t="e">
        <f t="shared" ref="CX19" si="1488">(CX18/CW18)-1</f>
        <v>#DIV/0!</v>
      </c>
      <c r="CY19" s="33" t="e">
        <f t="shared" ref="CY19" si="1489">(CY18/CX18)-1</f>
        <v>#DIV/0!</v>
      </c>
      <c r="CZ19" s="33" t="e">
        <f t="shared" ref="CZ19" si="1490">(CZ18/CY18)-1</f>
        <v>#DIV/0!</v>
      </c>
      <c r="DA19" s="33" t="e">
        <f t="shared" ref="DA19" si="1491">(DA18/CZ18)-1</f>
        <v>#DIV/0!</v>
      </c>
      <c r="DB19" s="33" t="e">
        <f t="shared" ref="DB19" si="1492">(DB18/DA18)-1</f>
        <v>#DIV/0!</v>
      </c>
      <c r="DC19" s="33" t="e">
        <f t="shared" ref="DC19" si="1493">(DC18/DB18)-1</f>
        <v>#DIV/0!</v>
      </c>
      <c r="DD19" s="33" t="e">
        <f t="shared" ref="DD19" si="1494">(DD18/DC18)-1</f>
        <v>#DIV/0!</v>
      </c>
      <c r="DE19" s="33" t="e">
        <f t="shared" ref="DE19" si="1495">(DE18/DD18)-1</f>
        <v>#DIV/0!</v>
      </c>
      <c r="DF19" s="33" t="e">
        <f t="shared" ref="DF19" si="1496">(DF18/DE18)-1</f>
        <v>#DIV/0!</v>
      </c>
      <c r="DG19" s="33" t="e">
        <f t="shared" ref="DG19" si="1497">(DG18/DF18)-1</f>
        <v>#DIV/0!</v>
      </c>
      <c r="DH19" s="33" t="e">
        <f t="shared" ref="DH19" si="1498">(DH18/DG18)-1</f>
        <v>#DIV/0!</v>
      </c>
      <c r="DI19" s="33" t="e">
        <f t="shared" ref="DI19" si="1499">(DI18/DH18)-1</f>
        <v>#DIV/0!</v>
      </c>
      <c r="DJ19" s="33" t="e">
        <f t="shared" ref="DJ19" si="1500">(DJ18/DI18)-1</f>
        <v>#DIV/0!</v>
      </c>
      <c r="DK19" s="33" t="e">
        <f t="shared" ref="DK19" si="1501">(DK18/DJ18)-1</f>
        <v>#DIV/0!</v>
      </c>
      <c r="DL19" s="33" t="e">
        <f t="shared" ref="DL19" si="1502">(DL18/DK18)-1</f>
        <v>#DIV/0!</v>
      </c>
      <c r="DM19" s="33" t="e">
        <f t="shared" ref="DM19" si="1503">(DM18/DL18)-1</f>
        <v>#DIV/0!</v>
      </c>
      <c r="DN19" s="33" t="e">
        <f t="shared" ref="DN19" si="1504">(DN18/DM18)-1</f>
        <v>#DIV/0!</v>
      </c>
      <c r="DO19" s="33" t="e">
        <f t="shared" ref="DO19" si="1505">(DO18/DN18)-1</f>
        <v>#DIV/0!</v>
      </c>
      <c r="DP19" s="33" t="e">
        <f t="shared" ref="DP19" si="1506">(DP18/DO18)-1</f>
        <v>#DIV/0!</v>
      </c>
      <c r="DQ19" s="33" t="e">
        <f t="shared" ref="DQ19" si="1507">(DQ18/DP18)-1</f>
        <v>#DIV/0!</v>
      </c>
      <c r="DR19" s="33" t="e">
        <f t="shared" ref="DR19" si="1508">(DR18/DQ18)-1</f>
        <v>#DIV/0!</v>
      </c>
      <c r="DS19" s="33" t="e">
        <f t="shared" ref="DS19" si="1509">(DS18/DR18)-1</f>
        <v>#DIV/0!</v>
      </c>
      <c r="DT19" s="33" t="e">
        <f t="shared" ref="DT19" si="1510">(DT18/DS18)-1</f>
        <v>#DIV/0!</v>
      </c>
      <c r="DU19" s="33" t="e">
        <f t="shared" ref="DU19" si="1511">(DU18/DT18)-1</f>
        <v>#DIV/0!</v>
      </c>
      <c r="DV19" s="33" t="e">
        <f t="shared" ref="DV19" si="1512">(DV18/DU18)-1</f>
        <v>#DIV/0!</v>
      </c>
      <c r="DW19" s="33" t="e">
        <f t="shared" ref="DW19" si="1513">(DW18/DV18)-1</f>
        <v>#DIV/0!</v>
      </c>
      <c r="DX19" s="33" t="e">
        <f t="shared" ref="DX19" si="1514">(DX18/DW18)-1</f>
        <v>#DIV/0!</v>
      </c>
      <c r="DY19" s="33" t="e">
        <f t="shared" ref="DY19" si="1515">(DY18/DX18)-1</f>
        <v>#DIV/0!</v>
      </c>
      <c r="DZ19" s="33" t="e">
        <f t="shared" ref="DZ19" si="1516">(DZ18/DY18)-1</f>
        <v>#DIV/0!</v>
      </c>
      <c r="EA19" s="33" t="e">
        <f t="shared" ref="EA19" si="1517">(EA18/DZ18)-1</f>
        <v>#DIV/0!</v>
      </c>
      <c r="EB19" s="33" t="e">
        <f t="shared" ref="EB19" si="1518">(EB18/EA18)-1</f>
        <v>#DIV/0!</v>
      </c>
      <c r="EC19" s="33" t="e">
        <f t="shared" ref="EC19" si="1519">(EC18/EB18)-1</f>
        <v>#DIV/0!</v>
      </c>
      <c r="ED19" s="33" t="e">
        <f t="shared" ref="ED19" si="1520">(ED18/EC18)-1</f>
        <v>#DIV/0!</v>
      </c>
      <c r="EE19" s="33" t="e">
        <f t="shared" ref="EE19" si="1521">(EE18/ED18)-1</f>
        <v>#DIV/0!</v>
      </c>
      <c r="EF19" s="33" t="e">
        <f t="shared" ref="EF19" si="1522">(EF18/EE18)-1</f>
        <v>#DIV/0!</v>
      </c>
      <c r="EG19" s="33" t="e">
        <f t="shared" ref="EG19" si="1523">(EG18/EF18)-1</f>
        <v>#DIV/0!</v>
      </c>
      <c r="EH19" s="33" t="e">
        <f t="shared" ref="EH19" si="1524">(EH18/EG18)-1</f>
        <v>#DIV/0!</v>
      </c>
      <c r="EI19" s="33" t="e">
        <f t="shared" ref="EI19" si="1525">(EI18/EH18)-1</f>
        <v>#DIV/0!</v>
      </c>
      <c r="EJ19" s="33" t="e">
        <f t="shared" ref="EJ19" si="1526">(EJ18/EI18)-1</f>
        <v>#DIV/0!</v>
      </c>
      <c r="EK19" s="33" t="e">
        <f t="shared" ref="EK19" si="1527">(EK18/EJ18)-1</f>
        <v>#DIV/0!</v>
      </c>
      <c r="EL19" s="33" t="e">
        <f t="shared" ref="EL19" si="1528">(EL18/EK18)-1</f>
        <v>#DIV/0!</v>
      </c>
      <c r="EM19" s="33" t="e">
        <f t="shared" ref="EM19" si="1529">(EM18/EL18)-1</f>
        <v>#DIV/0!</v>
      </c>
      <c r="EN19" s="33" t="e">
        <f t="shared" ref="EN19" si="1530">(EN18/EM18)-1</f>
        <v>#DIV/0!</v>
      </c>
      <c r="EO19" s="33" t="e">
        <f t="shared" ref="EO19" si="1531">(EO18/EN18)-1</f>
        <v>#DIV/0!</v>
      </c>
      <c r="EP19" s="33" t="e">
        <f t="shared" ref="EP19" si="1532">(EP18/EO18)-1</f>
        <v>#DIV/0!</v>
      </c>
      <c r="EQ19" s="33" t="e">
        <f t="shared" ref="EQ19" si="1533">(EQ18/EP18)-1</f>
        <v>#DIV/0!</v>
      </c>
      <c r="ER19" s="33" t="e">
        <f t="shared" ref="ER19" si="1534">(ER18/EQ18)-1</f>
        <v>#DIV/0!</v>
      </c>
      <c r="ES19" s="33" t="e">
        <f t="shared" ref="ES19" si="1535">(ES18/ER18)-1</f>
        <v>#DIV/0!</v>
      </c>
      <c r="ET19" s="33" t="e">
        <f t="shared" ref="ET19" si="1536">(ET18/ES18)-1</f>
        <v>#DIV/0!</v>
      </c>
      <c r="EU19" s="33" t="e">
        <f t="shared" ref="EU19" si="1537">(EU18/ET18)-1</f>
        <v>#DIV/0!</v>
      </c>
      <c r="EV19" s="33" t="e">
        <f t="shared" ref="EV19" si="1538">(EV18/EU18)-1</f>
        <v>#DIV/0!</v>
      </c>
      <c r="EW19" s="33" t="e">
        <f t="shared" ref="EW19" si="1539">(EW18/EV18)-1</f>
        <v>#DIV/0!</v>
      </c>
      <c r="EX19" s="33" t="e">
        <f t="shared" ref="EX19" si="1540">(EX18/EW18)-1</f>
        <v>#DIV/0!</v>
      </c>
      <c r="EY19" s="33" t="e">
        <f t="shared" ref="EY19" si="1541">(EY18/EX18)-1</f>
        <v>#DIV/0!</v>
      </c>
      <c r="EZ19" s="33" t="e">
        <f t="shared" ref="EZ19" si="1542">(EZ18/EY18)-1</f>
        <v>#DIV/0!</v>
      </c>
      <c r="FA19" s="33" t="e">
        <f t="shared" ref="FA19" si="1543">(FA18/EZ18)-1</f>
        <v>#DIV/0!</v>
      </c>
      <c r="FB19" s="33" t="e">
        <f t="shared" ref="FB19" si="1544">(FB18/FA18)-1</f>
        <v>#DIV/0!</v>
      </c>
      <c r="FC19" s="33" t="e">
        <f t="shared" ref="FC19" si="1545">(FC18/FB18)-1</f>
        <v>#DIV/0!</v>
      </c>
      <c r="FD19" s="33" t="e">
        <f t="shared" ref="FD19" si="1546">(FD18/FC18)-1</f>
        <v>#DIV/0!</v>
      </c>
      <c r="FE19" s="33" t="e">
        <f t="shared" ref="FE19" si="1547">(FE18/FD18)-1</f>
        <v>#DIV/0!</v>
      </c>
      <c r="FF19" s="33" t="e">
        <f t="shared" ref="FF19" si="1548">(FF18/FE18)-1</f>
        <v>#DIV/0!</v>
      </c>
      <c r="FG19" s="33" t="e">
        <f t="shared" ref="FG19" si="1549">(FG18/FF18)-1</f>
        <v>#DIV/0!</v>
      </c>
      <c r="FH19" s="33" t="e">
        <f t="shared" ref="FH19" si="1550">(FH18/FG18)-1</f>
        <v>#DIV/0!</v>
      </c>
      <c r="FI19" s="33" t="e">
        <f t="shared" ref="FI19" si="1551">(FI18/FH18)-1</f>
        <v>#DIV/0!</v>
      </c>
      <c r="FJ19" s="33" t="e">
        <f t="shared" ref="FJ19" si="1552">(FJ18/FI18)-1</f>
        <v>#DIV/0!</v>
      </c>
      <c r="FK19" s="33" t="e">
        <f t="shared" ref="FK19" si="1553">(FK18/FJ18)-1</f>
        <v>#DIV/0!</v>
      </c>
      <c r="FL19" s="33" t="e">
        <f t="shared" ref="FL19" si="1554">(FL18/FK18)-1</f>
        <v>#DIV/0!</v>
      </c>
      <c r="FM19" s="33" t="e">
        <f t="shared" ref="FM19" si="1555">(FM18/FL18)-1</f>
        <v>#DIV/0!</v>
      </c>
      <c r="FN19" s="33" t="e">
        <f t="shared" ref="FN19" si="1556">(FN18/FM18)-1</f>
        <v>#DIV/0!</v>
      </c>
      <c r="FO19" s="33" t="e">
        <f t="shared" ref="FO19" si="1557">(FO18/FN18)-1</f>
        <v>#DIV/0!</v>
      </c>
      <c r="FP19" s="33" t="e">
        <f t="shared" ref="FP19" si="1558">(FP18/FO18)-1</f>
        <v>#DIV/0!</v>
      </c>
      <c r="FQ19" s="33" t="e">
        <f t="shared" ref="FQ19" si="1559">(FQ18/FP18)-1</f>
        <v>#DIV/0!</v>
      </c>
      <c r="FR19" s="33" t="e">
        <f t="shared" ref="FR19" si="1560">(FR18/FQ18)-1</f>
        <v>#DIV/0!</v>
      </c>
      <c r="FS19" s="33" t="e">
        <f t="shared" ref="FS19" si="1561">(FS18/FR18)-1</f>
        <v>#DIV/0!</v>
      </c>
      <c r="FT19" s="33" t="e">
        <f t="shared" ref="FT19" si="1562">(FT18/FS18)-1</f>
        <v>#DIV/0!</v>
      </c>
      <c r="FU19" s="33" t="e">
        <f t="shared" ref="FU19" si="1563">(FU18/FT18)-1</f>
        <v>#DIV/0!</v>
      </c>
      <c r="FV19" s="33" t="e">
        <f t="shared" ref="FV19" si="1564">(FV18/FU18)-1</f>
        <v>#DIV/0!</v>
      </c>
      <c r="FW19" s="33" t="e">
        <f t="shared" ref="FW19" si="1565">(FW18/FV18)-1</f>
        <v>#DIV/0!</v>
      </c>
      <c r="FX19" s="33" t="e">
        <f t="shared" ref="FX19" si="1566">(FX18/FW18)-1</f>
        <v>#DIV/0!</v>
      </c>
      <c r="FY19" s="33" t="e">
        <f t="shared" ref="FY19" si="1567">(FY18/FX18)-1</f>
        <v>#DIV/0!</v>
      </c>
      <c r="FZ19" s="33" t="e">
        <f t="shared" ref="FZ19" si="1568">(FZ18/FY18)-1</f>
        <v>#DIV/0!</v>
      </c>
      <c r="GA19" s="33" t="e">
        <f t="shared" ref="GA19" si="1569">(GA18/FZ18)-1</f>
        <v>#DIV/0!</v>
      </c>
      <c r="GB19" s="33" t="e">
        <f t="shared" ref="GB19" si="1570">(GB18/GA18)-1</f>
        <v>#DIV/0!</v>
      </c>
      <c r="GC19" s="33" t="e">
        <f t="shared" ref="GC19" si="1571">(GC18/GB18)-1</f>
        <v>#DIV/0!</v>
      </c>
      <c r="GD19" s="33" t="e">
        <f t="shared" ref="GD19" si="1572">(GD18/GC18)-1</f>
        <v>#DIV/0!</v>
      </c>
      <c r="GE19" s="33" t="e">
        <f t="shared" ref="GE19" si="1573">(GE18/GD18)-1</f>
        <v>#DIV/0!</v>
      </c>
      <c r="GF19" s="33" t="e">
        <f t="shared" ref="GF19" si="1574">(GF18/GE18)-1</f>
        <v>#DIV/0!</v>
      </c>
      <c r="GG19" s="33" t="e">
        <f t="shared" ref="GG19" si="1575">(GG18/GF18)-1</f>
        <v>#DIV/0!</v>
      </c>
      <c r="GH19" s="33" t="e">
        <f t="shared" ref="GH19" si="1576">(GH18/GG18)-1</f>
        <v>#DIV/0!</v>
      </c>
      <c r="GI19" s="33" t="e">
        <f t="shared" ref="GI19" si="1577">(GI18/GH18)-1</f>
        <v>#DIV/0!</v>
      </c>
      <c r="GJ19" s="33" t="e">
        <f t="shared" ref="GJ19" si="1578">(GJ18/GI18)-1</f>
        <v>#DIV/0!</v>
      </c>
      <c r="GK19" s="33" t="e">
        <f t="shared" ref="GK19" si="1579">(GK18/GJ18)-1</f>
        <v>#DIV/0!</v>
      </c>
      <c r="GL19" s="33" t="e">
        <f t="shared" ref="GL19" si="1580">(GL18/GK18)-1</f>
        <v>#DIV/0!</v>
      </c>
      <c r="GM19" s="33" t="e">
        <f t="shared" ref="GM19" si="1581">(GM18/GL18)-1</f>
        <v>#DIV/0!</v>
      </c>
      <c r="GN19" s="33" t="e">
        <f t="shared" ref="GN19" si="1582">(GN18/GM18)-1</f>
        <v>#DIV/0!</v>
      </c>
      <c r="GO19" s="33" t="e">
        <f t="shared" ref="GO19" si="1583">(GO18/GN18)-1</f>
        <v>#DIV/0!</v>
      </c>
      <c r="GP19" s="33" t="e">
        <f t="shared" ref="GP19" si="1584">(GP18/GO18)-1</f>
        <v>#DIV/0!</v>
      </c>
      <c r="GQ19" s="33" t="e">
        <f t="shared" ref="GQ19" si="1585">(GQ18/GP18)-1</f>
        <v>#DIV/0!</v>
      </c>
      <c r="GR19" s="33" t="e">
        <f t="shared" ref="GR19" si="1586">(GR18/GQ18)-1</f>
        <v>#DIV/0!</v>
      </c>
      <c r="GS19" s="33" t="e">
        <f t="shared" ref="GS19" si="1587">(GS18/GR18)-1</f>
        <v>#DIV/0!</v>
      </c>
      <c r="GT19" s="33" t="e">
        <f t="shared" ref="GT19" si="1588">(GT18/GS18)-1</f>
        <v>#DIV/0!</v>
      </c>
      <c r="GU19" s="33" t="e">
        <f t="shared" ref="GU19" si="1589">(GU18/GT18)-1</f>
        <v>#DIV/0!</v>
      </c>
      <c r="GV19" s="33" t="e">
        <f t="shared" ref="GV19" si="1590">(GV18/GU18)-1</f>
        <v>#DIV/0!</v>
      </c>
      <c r="GW19" s="33" t="e">
        <f t="shared" ref="GW19" si="1591">(GW18/GV18)-1</f>
        <v>#DIV/0!</v>
      </c>
      <c r="GX19" s="33" t="e">
        <f t="shared" ref="GX19" si="1592">(GX18/GW18)-1</f>
        <v>#DIV/0!</v>
      </c>
      <c r="GY19" s="33" t="e">
        <f t="shared" ref="GY19" si="1593">(GY18/GX18)-1</f>
        <v>#DIV/0!</v>
      </c>
      <c r="GZ19" s="33" t="e">
        <f t="shared" ref="GZ19" si="1594">(GZ18/GY18)-1</f>
        <v>#DIV/0!</v>
      </c>
      <c r="HA19" s="33" t="e">
        <f t="shared" ref="HA19" si="1595">(HA18/GZ18)-1</f>
        <v>#DIV/0!</v>
      </c>
      <c r="HB19" s="33" t="e">
        <f t="shared" ref="HB19" si="1596">(HB18/HA18)-1</f>
        <v>#DIV/0!</v>
      </c>
      <c r="HC19" s="33" t="e">
        <f t="shared" ref="HC19" si="1597">(HC18/HB18)-1</f>
        <v>#DIV/0!</v>
      </c>
      <c r="HD19" s="33" t="e">
        <f t="shared" ref="HD19" si="1598">(HD18/HC18)-1</f>
        <v>#DIV/0!</v>
      </c>
      <c r="HE19" s="33" t="e">
        <f t="shared" ref="HE19" si="1599">(HE18/HD18)-1</f>
        <v>#DIV/0!</v>
      </c>
      <c r="HF19" s="33" t="e">
        <f t="shared" ref="HF19" si="1600">(HF18/HE18)-1</f>
        <v>#DIV/0!</v>
      </c>
      <c r="HG19" s="33" t="e">
        <f t="shared" ref="HG19" si="1601">(HG18/HF18)-1</f>
        <v>#DIV/0!</v>
      </c>
      <c r="HH19" s="33" t="e">
        <f t="shared" ref="HH19" si="1602">(HH18/HG18)-1</f>
        <v>#DIV/0!</v>
      </c>
      <c r="HI19" s="33" t="e">
        <f t="shared" ref="HI19" si="1603">(HI18/HH18)-1</f>
        <v>#DIV/0!</v>
      </c>
      <c r="HJ19" s="33" t="e">
        <f t="shared" ref="HJ19" si="1604">(HJ18/HI18)-1</f>
        <v>#DIV/0!</v>
      </c>
      <c r="HK19" s="33" t="e">
        <f t="shared" ref="HK19" si="1605">(HK18/HJ18)-1</f>
        <v>#DIV/0!</v>
      </c>
      <c r="HL19" s="33" t="e">
        <f t="shared" ref="HL19" si="1606">(HL18/HK18)-1</f>
        <v>#DIV/0!</v>
      </c>
      <c r="HM19" s="33" t="e">
        <f t="shared" ref="HM19" si="1607">(HM18/HL18)-1</f>
        <v>#DIV/0!</v>
      </c>
      <c r="HN19" s="33" t="e">
        <f t="shared" ref="HN19" si="1608">(HN18/HM18)-1</f>
        <v>#DIV/0!</v>
      </c>
      <c r="HO19" s="33" t="e">
        <f t="shared" ref="HO19" si="1609">(HO18/HN18)-1</f>
        <v>#DIV/0!</v>
      </c>
      <c r="HP19" s="33" t="e">
        <f t="shared" ref="HP19" si="1610">(HP18/HO18)-1</f>
        <v>#DIV/0!</v>
      </c>
      <c r="HQ19" s="33" t="e">
        <f t="shared" ref="HQ19" si="1611">(HQ18/HP18)-1</f>
        <v>#DIV/0!</v>
      </c>
      <c r="HR19" s="33" t="e">
        <f t="shared" ref="HR19" si="1612">(HR18/HQ18)-1</f>
        <v>#DIV/0!</v>
      </c>
      <c r="HS19" s="33" t="e">
        <f t="shared" ref="HS19" si="1613">(HS18/HR18)-1</f>
        <v>#DIV/0!</v>
      </c>
      <c r="HT19" s="33" t="e">
        <f t="shared" ref="HT19" si="1614">(HT18/HS18)-1</f>
        <v>#DIV/0!</v>
      </c>
      <c r="HU19" s="33" t="e">
        <f t="shared" ref="HU19" si="1615">(HU18/HT18)-1</f>
        <v>#DIV/0!</v>
      </c>
      <c r="HV19" s="33" t="e">
        <f t="shared" ref="HV19" si="1616">(HV18/HU18)-1</f>
        <v>#DIV/0!</v>
      </c>
      <c r="HW19" s="33" t="e">
        <f t="shared" ref="HW19" si="1617">(HW18/HV18)-1</f>
        <v>#DIV/0!</v>
      </c>
      <c r="HX19" s="33" t="e">
        <f t="shared" ref="HX19" si="1618">(HX18/HW18)-1</f>
        <v>#DIV/0!</v>
      </c>
      <c r="HY19" s="33" t="e">
        <f t="shared" ref="HY19" si="1619">(HY18/HX18)-1</f>
        <v>#DIV/0!</v>
      </c>
      <c r="HZ19" s="33" t="e">
        <f t="shared" ref="HZ19" si="1620">(HZ18/HY18)-1</f>
        <v>#DIV/0!</v>
      </c>
      <c r="IA19" s="33" t="e">
        <f t="shared" ref="IA19" si="1621">(IA18/HZ18)-1</f>
        <v>#DIV/0!</v>
      </c>
      <c r="IB19" s="33" t="e">
        <f t="shared" ref="IB19" si="1622">(IB18/IA18)-1</f>
        <v>#DIV/0!</v>
      </c>
      <c r="IC19" s="33" t="e">
        <f t="shared" ref="IC19" si="1623">(IC18/IB18)-1</f>
        <v>#DIV/0!</v>
      </c>
      <c r="ID19" s="33" t="e">
        <f t="shared" ref="ID19" si="1624">(ID18/IC18)-1</f>
        <v>#DIV/0!</v>
      </c>
      <c r="IE19" s="33" t="e">
        <f t="shared" ref="IE19" si="1625">(IE18/ID18)-1</f>
        <v>#DIV/0!</v>
      </c>
      <c r="IF19" s="33" t="e">
        <f t="shared" ref="IF19" si="1626">(IF18/IE18)-1</f>
        <v>#DIV/0!</v>
      </c>
      <c r="IG19" s="33" t="e">
        <f t="shared" ref="IG19" si="1627">(IG18/IF18)-1</f>
        <v>#DIV/0!</v>
      </c>
    </row>
    <row r="20" spans="2:241" ht="17" thickBot="1">
      <c r="B20" s="28" t="s">
        <v>80</v>
      </c>
      <c r="D20" s="28"/>
      <c r="E20" s="28">
        <f>E18</f>
        <v>0</v>
      </c>
      <c r="F20" s="28">
        <f t="shared" ref="F20:AK20" si="1628">F18-E18</f>
        <v>0</v>
      </c>
      <c r="G20" s="28">
        <f t="shared" si="1628"/>
        <v>0</v>
      </c>
      <c r="H20" s="28">
        <f t="shared" si="1628"/>
        <v>30</v>
      </c>
      <c r="I20" s="28">
        <f t="shared" si="1628"/>
        <v>17</v>
      </c>
      <c r="J20" s="28">
        <f t="shared" si="1628"/>
        <v>9</v>
      </c>
      <c r="K20" s="28">
        <f t="shared" si="1628"/>
        <v>11</v>
      </c>
      <c r="L20" s="28">
        <f t="shared" si="1628"/>
        <v>16</v>
      </c>
      <c r="M20" s="28">
        <f t="shared" si="1628"/>
        <v>0</v>
      </c>
      <c r="N20" s="28">
        <f t="shared" si="1628"/>
        <v>50</v>
      </c>
      <c r="O20" s="28">
        <f t="shared" si="1628"/>
        <v>39</v>
      </c>
      <c r="P20" s="28">
        <f t="shared" si="1628"/>
        <v>-46</v>
      </c>
      <c r="Q20" s="28">
        <f t="shared" si="1628"/>
        <v>155</v>
      </c>
      <c r="R20" s="28">
        <f t="shared" si="1628"/>
        <v>93</v>
      </c>
      <c r="S20" s="28">
        <f t="shared" si="1628"/>
        <v>-51</v>
      </c>
      <c r="T20" s="28">
        <f t="shared" si="1628"/>
        <v>28</v>
      </c>
      <c r="U20" s="28">
        <f t="shared" si="1628"/>
        <v>137</v>
      </c>
      <c r="V20" s="28">
        <f t="shared" si="1628"/>
        <v>362</v>
      </c>
      <c r="W20" s="28">
        <f t="shared" si="1628"/>
        <v>209</v>
      </c>
      <c r="X20" s="28">
        <f t="shared" si="1628"/>
        <v>93</v>
      </c>
      <c r="Y20" s="28">
        <f t="shared" si="1628"/>
        <v>250</v>
      </c>
      <c r="Z20" s="28">
        <f t="shared" si="1628"/>
        <v>381</v>
      </c>
      <c r="AA20" s="28">
        <f t="shared" si="1628"/>
        <v>-192</v>
      </c>
      <c r="AB20" s="28">
        <f t="shared" si="1628"/>
        <v>404</v>
      </c>
      <c r="AC20" s="28">
        <f t="shared" si="1628"/>
        <v>2000</v>
      </c>
      <c r="AD20" s="28">
        <f t="shared" si="1628"/>
        <v>943</v>
      </c>
      <c r="AE20" s="28">
        <f t="shared" si="1628"/>
        <v>570</v>
      </c>
      <c r="AF20" s="28">
        <f t="shared" si="1628"/>
        <v>-663</v>
      </c>
      <c r="AG20" s="28">
        <f t="shared" si="1628"/>
        <v>-235</v>
      </c>
      <c r="AH20" s="28">
        <f t="shared" si="1628"/>
        <v>347</v>
      </c>
      <c r="AI20" s="28">
        <f t="shared" si="1628"/>
        <v>1</v>
      </c>
      <c r="AJ20" s="28">
        <f t="shared" si="1628"/>
        <v>434</v>
      </c>
      <c r="AK20" s="28">
        <f t="shared" si="1628"/>
        <v>126</v>
      </c>
      <c r="AL20" s="28">
        <f t="shared" ref="AL20:BQ20" si="1629">AL18-AK18</f>
        <v>-556</v>
      </c>
      <c r="AM20" s="28">
        <f t="shared" si="1629"/>
        <v>-462</v>
      </c>
      <c r="AN20" s="28">
        <f t="shared" si="1629"/>
        <v>-58</v>
      </c>
      <c r="AO20" s="28">
        <f t="shared" si="1629"/>
        <v>1461</v>
      </c>
      <c r="AP20" s="28">
        <f t="shared" si="1629"/>
        <v>-2102</v>
      </c>
      <c r="AQ20" s="28">
        <f t="shared" si="1629"/>
        <v>708</v>
      </c>
      <c r="AR20" s="28">
        <f t="shared" si="1629"/>
        <v>-548</v>
      </c>
      <c r="AS20" s="28">
        <f t="shared" si="1629"/>
        <v>-350</v>
      </c>
      <c r="AT20" s="28">
        <f t="shared" si="1629"/>
        <v>-347</v>
      </c>
      <c r="AU20" s="28">
        <f t="shared" si="1629"/>
        <v>-790</v>
      </c>
      <c r="AV20" s="28">
        <f t="shared" si="1629"/>
        <v>1586</v>
      </c>
      <c r="AW20" s="28">
        <f t="shared" si="1629"/>
        <v>-150</v>
      </c>
      <c r="AX20" s="28">
        <f t="shared" si="1629"/>
        <v>895</v>
      </c>
      <c r="AY20" s="28">
        <f t="shared" si="1629"/>
        <v>361</v>
      </c>
      <c r="AZ20" s="28">
        <f t="shared" si="1629"/>
        <v>-207</v>
      </c>
      <c r="BA20" s="28">
        <f t="shared" si="1629"/>
        <v>-220</v>
      </c>
      <c r="BB20" s="28">
        <f t="shared" si="1629"/>
        <v>270</v>
      </c>
      <c r="BC20" s="28">
        <f t="shared" si="1629"/>
        <v>-1790</v>
      </c>
      <c r="BD20" s="28">
        <f t="shared" si="1629"/>
        <v>829</v>
      </c>
      <c r="BE20" s="28">
        <f t="shared" si="1629"/>
        <v>329</v>
      </c>
      <c r="BF20" s="28">
        <f t="shared" si="1629"/>
        <v>406</v>
      </c>
      <c r="BG20" s="28">
        <f t="shared" si="1629"/>
        <v>-110</v>
      </c>
      <c r="BH20" s="28">
        <f t="shared" si="1629"/>
        <v>418</v>
      </c>
      <c r="BI20" s="28">
        <f t="shared" si="1629"/>
        <v>-1528</v>
      </c>
      <c r="BJ20" s="28">
        <f t="shared" si="1629"/>
        <v>262</v>
      </c>
      <c r="BK20" s="28">
        <f t="shared" si="1629"/>
        <v>-31</v>
      </c>
      <c r="BL20" s="28">
        <f t="shared" si="1629"/>
        <v>34</v>
      </c>
      <c r="BM20" s="28">
        <f t="shared" si="1629"/>
        <v>-67</v>
      </c>
      <c r="BN20" s="28">
        <f t="shared" si="1629"/>
        <v>-70</v>
      </c>
      <c r="BO20" s="28">
        <f t="shared" si="1629"/>
        <v>-931</v>
      </c>
      <c r="BP20" s="28">
        <f t="shared" si="1629"/>
        <v>-89</v>
      </c>
      <c r="BQ20" s="28">
        <f t="shared" si="1629"/>
        <v>-179</v>
      </c>
      <c r="BR20" s="28">
        <f t="shared" ref="BR20:CC20" si="1630">BR18-BQ18</f>
        <v>174</v>
      </c>
      <c r="BS20" s="28">
        <f t="shared" si="1630"/>
        <v>318</v>
      </c>
      <c r="BT20" s="28">
        <f t="shared" si="1630"/>
        <v>-29</v>
      </c>
      <c r="BU20" s="28">
        <f t="shared" si="1630"/>
        <v>-201</v>
      </c>
      <c r="BV20" s="28">
        <f t="shared" si="1630"/>
        <v>-112</v>
      </c>
      <c r="BW20" s="28">
        <f t="shared" si="1630"/>
        <v>77</v>
      </c>
      <c r="BX20" s="28">
        <f t="shared" si="1630"/>
        <v>-33</v>
      </c>
      <c r="BY20" s="28">
        <f t="shared" si="1630"/>
        <v>-10</v>
      </c>
      <c r="BZ20" s="28">
        <f t="shared" si="1630"/>
        <v>46</v>
      </c>
      <c r="CA20" s="28">
        <f t="shared" si="1630"/>
        <v>218</v>
      </c>
      <c r="CB20" s="28">
        <f t="shared" si="1630"/>
        <v>-236</v>
      </c>
      <c r="CC20" s="28">
        <f t="shared" si="1630"/>
        <v>-444</v>
      </c>
      <c r="CD20" s="28">
        <f t="shared" ref="CD20:CV20" si="1631">CD18-CC18</f>
        <v>89</v>
      </c>
      <c r="CE20" s="28">
        <f t="shared" si="1631"/>
        <v>56</v>
      </c>
      <c r="CF20" s="28">
        <f t="shared" si="1631"/>
        <v>-280</v>
      </c>
      <c r="CG20" s="28">
        <f t="shared" si="1631"/>
        <v>132</v>
      </c>
      <c r="CH20" s="28">
        <f t="shared" si="1631"/>
        <v>51</v>
      </c>
      <c r="CI20" s="28">
        <f t="shared" si="1631"/>
        <v>-193</v>
      </c>
      <c r="CJ20" s="28">
        <f t="shared" si="1631"/>
        <v>-216</v>
      </c>
      <c r="CK20" s="28">
        <f t="shared" si="1631"/>
        <v>-84</v>
      </c>
      <c r="CL20" s="28">
        <f t="shared" si="1631"/>
        <v>71</v>
      </c>
      <c r="CM20" s="28">
        <f t="shared" si="1631"/>
        <v>-576</v>
      </c>
      <c r="CN20" s="28">
        <f t="shared" si="1631"/>
        <v>258</v>
      </c>
      <c r="CO20" s="28">
        <f t="shared" si="1631"/>
        <v>566</v>
      </c>
      <c r="CP20" s="28">
        <f t="shared" si="1631"/>
        <v>-2134</v>
      </c>
      <c r="CQ20" s="28">
        <f t="shared" si="1631"/>
        <v>0</v>
      </c>
      <c r="CR20" s="28">
        <f t="shared" si="1631"/>
        <v>0</v>
      </c>
      <c r="CS20" s="28">
        <f t="shared" si="1631"/>
        <v>0</v>
      </c>
      <c r="CT20" s="28">
        <f t="shared" si="1631"/>
        <v>0</v>
      </c>
      <c r="CU20" s="28">
        <f t="shared" si="1631"/>
        <v>0</v>
      </c>
      <c r="CV20" s="28">
        <f t="shared" si="1631"/>
        <v>0</v>
      </c>
      <c r="CW20" s="28">
        <f t="shared" ref="CW20" si="1632">CW18-CV18</f>
        <v>0</v>
      </c>
      <c r="CX20" s="28">
        <f t="shared" ref="CX20" si="1633">CX18-CW18</f>
        <v>0</v>
      </c>
      <c r="CY20" s="28">
        <f t="shared" ref="CY20" si="1634">CY18-CX18</f>
        <v>0</v>
      </c>
      <c r="CZ20" s="28">
        <f t="shared" ref="CZ20" si="1635">CZ18-CY18</f>
        <v>0</v>
      </c>
      <c r="DA20" s="28">
        <f t="shared" ref="DA20" si="1636">DA18-CZ18</f>
        <v>0</v>
      </c>
      <c r="DB20" s="28">
        <f t="shared" ref="DB20" si="1637">DB18-DA18</f>
        <v>0</v>
      </c>
      <c r="DC20" s="28">
        <f t="shared" ref="DC20" si="1638">DC18-DB18</f>
        <v>0</v>
      </c>
      <c r="DD20" s="28">
        <f t="shared" ref="DD20" si="1639">DD18-DC18</f>
        <v>0</v>
      </c>
      <c r="DE20" s="28">
        <f t="shared" ref="DE20" si="1640">DE18-DD18</f>
        <v>0</v>
      </c>
      <c r="DF20" s="28">
        <f t="shared" ref="DF20" si="1641">DF18-DE18</f>
        <v>0</v>
      </c>
      <c r="DG20" s="28">
        <f t="shared" ref="DG20" si="1642">DG18-DF18</f>
        <v>0</v>
      </c>
      <c r="DH20" s="28">
        <f t="shared" ref="DH20" si="1643">DH18-DG18</f>
        <v>0</v>
      </c>
      <c r="DI20" s="28">
        <f t="shared" ref="DI20" si="1644">DI18-DH18</f>
        <v>0</v>
      </c>
      <c r="DJ20" s="28">
        <f t="shared" ref="DJ20" si="1645">DJ18-DI18</f>
        <v>0</v>
      </c>
      <c r="DK20" s="28">
        <f t="shared" ref="DK20" si="1646">DK18-DJ18</f>
        <v>0</v>
      </c>
      <c r="DL20" s="28">
        <f t="shared" ref="DL20" si="1647">DL18-DK18</f>
        <v>0</v>
      </c>
      <c r="DM20" s="28">
        <f t="shared" ref="DM20" si="1648">DM18-DL18</f>
        <v>0</v>
      </c>
      <c r="DN20" s="28">
        <f t="shared" ref="DN20" si="1649">DN18-DM18</f>
        <v>0</v>
      </c>
      <c r="DO20" s="28">
        <f t="shared" ref="DO20" si="1650">DO18-DN18</f>
        <v>0</v>
      </c>
      <c r="DP20" s="28">
        <f t="shared" ref="DP20" si="1651">DP18-DO18</f>
        <v>0</v>
      </c>
      <c r="DQ20" s="28">
        <f t="shared" ref="DQ20" si="1652">DQ18-DP18</f>
        <v>0</v>
      </c>
      <c r="DR20" s="28">
        <f t="shared" ref="DR20" si="1653">DR18-DQ18</f>
        <v>0</v>
      </c>
      <c r="DS20" s="28">
        <f t="shared" ref="DS20" si="1654">DS18-DR18</f>
        <v>0</v>
      </c>
      <c r="DT20" s="28">
        <f t="shared" ref="DT20" si="1655">DT18-DS18</f>
        <v>0</v>
      </c>
      <c r="DU20" s="28">
        <f t="shared" ref="DU20" si="1656">DU18-DT18</f>
        <v>0</v>
      </c>
      <c r="DV20" s="28">
        <f t="shared" ref="DV20" si="1657">DV18-DU18</f>
        <v>0</v>
      </c>
      <c r="DW20" s="28">
        <f t="shared" ref="DW20" si="1658">DW18-DV18</f>
        <v>0</v>
      </c>
      <c r="DX20" s="28">
        <f t="shared" ref="DX20" si="1659">DX18-DW18</f>
        <v>0</v>
      </c>
      <c r="DY20" s="28">
        <f t="shared" ref="DY20" si="1660">DY18-DX18</f>
        <v>0</v>
      </c>
      <c r="DZ20" s="28">
        <f t="shared" ref="DZ20" si="1661">DZ18-DY18</f>
        <v>0</v>
      </c>
      <c r="EA20" s="28">
        <f t="shared" ref="EA20" si="1662">EA18-DZ18</f>
        <v>0</v>
      </c>
      <c r="EB20" s="28">
        <f t="shared" ref="EB20" si="1663">EB18-EA18</f>
        <v>0</v>
      </c>
      <c r="EC20" s="28">
        <f t="shared" ref="EC20" si="1664">EC18-EB18</f>
        <v>0</v>
      </c>
      <c r="ED20" s="28">
        <f t="shared" ref="ED20" si="1665">ED18-EC18</f>
        <v>0</v>
      </c>
      <c r="EE20" s="28">
        <f t="shared" ref="EE20" si="1666">EE18-ED18</f>
        <v>0</v>
      </c>
      <c r="EF20" s="28">
        <f t="shared" ref="EF20" si="1667">EF18-EE18</f>
        <v>0</v>
      </c>
      <c r="EG20" s="28">
        <f t="shared" ref="EG20" si="1668">EG18-EF18</f>
        <v>0</v>
      </c>
      <c r="EH20" s="28">
        <f t="shared" ref="EH20" si="1669">EH18-EG18</f>
        <v>0</v>
      </c>
      <c r="EI20" s="28">
        <f t="shared" ref="EI20" si="1670">EI18-EH18</f>
        <v>0</v>
      </c>
      <c r="EJ20" s="28">
        <f t="shared" ref="EJ20" si="1671">EJ18-EI18</f>
        <v>0</v>
      </c>
      <c r="EK20" s="28">
        <f t="shared" ref="EK20" si="1672">EK18-EJ18</f>
        <v>0</v>
      </c>
      <c r="EL20" s="28">
        <f t="shared" ref="EL20" si="1673">EL18-EK18</f>
        <v>0</v>
      </c>
      <c r="EM20" s="28">
        <f t="shared" ref="EM20" si="1674">EM18-EL18</f>
        <v>0</v>
      </c>
      <c r="EN20" s="28">
        <f t="shared" ref="EN20" si="1675">EN18-EM18</f>
        <v>0</v>
      </c>
      <c r="EO20" s="28">
        <f t="shared" ref="EO20" si="1676">EO18-EN18</f>
        <v>0</v>
      </c>
      <c r="EP20" s="28">
        <f t="shared" ref="EP20" si="1677">EP18-EO18</f>
        <v>0</v>
      </c>
      <c r="EQ20" s="28">
        <f t="shared" ref="EQ20" si="1678">EQ18-EP18</f>
        <v>0</v>
      </c>
      <c r="ER20" s="28">
        <f t="shared" ref="ER20" si="1679">ER18-EQ18</f>
        <v>0</v>
      </c>
      <c r="ES20" s="28">
        <f t="shared" ref="ES20" si="1680">ES18-ER18</f>
        <v>0</v>
      </c>
      <c r="ET20" s="28">
        <f t="shared" ref="ET20" si="1681">ET18-ES18</f>
        <v>0</v>
      </c>
      <c r="EU20" s="28">
        <f t="shared" ref="EU20" si="1682">EU18-ET18</f>
        <v>0</v>
      </c>
      <c r="EV20" s="28">
        <f t="shared" ref="EV20" si="1683">EV18-EU18</f>
        <v>0</v>
      </c>
      <c r="EW20" s="28">
        <f t="shared" ref="EW20" si="1684">EW18-EV18</f>
        <v>0</v>
      </c>
      <c r="EX20" s="28">
        <f t="shared" ref="EX20" si="1685">EX18-EW18</f>
        <v>0</v>
      </c>
      <c r="EY20" s="28">
        <f t="shared" ref="EY20" si="1686">EY18-EX18</f>
        <v>0</v>
      </c>
      <c r="EZ20" s="28">
        <f t="shared" ref="EZ20" si="1687">EZ18-EY18</f>
        <v>0</v>
      </c>
      <c r="FA20" s="28">
        <f t="shared" ref="FA20" si="1688">FA18-EZ18</f>
        <v>0</v>
      </c>
      <c r="FB20" s="28">
        <f t="shared" ref="FB20" si="1689">FB18-FA18</f>
        <v>0</v>
      </c>
      <c r="FC20" s="28">
        <f t="shared" ref="FC20" si="1690">FC18-FB18</f>
        <v>0</v>
      </c>
      <c r="FD20" s="28">
        <f t="shared" ref="FD20" si="1691">FD18-FC18</f>
        <v>0</v>
      </c>
      <c r="FE20" s="28">
        <f t="shared" ref="FE20" si="1692">FE18-FD18</f>
        <v>0</v>
      </c>
      <c r="FF20" s="28">
        <f t="shared" ref="FF20" si="1693">FF18-FE18</f>
        <v>0</v>
      </c>
      <c r="FG20" s="28">
        <f t="shared" ref="FG20" si="1694">FG18-FF18</f>
        <v>0</v>
      </c>
      <c r="FH20" s="28">
        <f t="shared" ref="FH20" si="1695">FH18-FG18</f>
        <v>0</v>
      </c>
      <c r="FI20" s="28">
        <f t="shared" ref="FI20" si="1696">FI18-FH18</f>
        <v>0</v>
      </c>
      <c r="FJ20" s="28">
        <f t="shared" ref="FJ20" si="1697">FJ18-FI18</f>
        <v>0</v>
      </c>
      <c r="FK20" s="28">
        <f t="shared" ref="FK20" si="1698">FK18-FJ18</f>
        <v>0</v>
      </c>
      <c r="FL20" s="28">
        <f t="shared" ref="FL20" si="1699">FL18-FK18</f>
        <v>0</v>
      </c>
      <c r="FM20" s="28">
        <f t="shared" ref="FM20" si="1700">FM18-FL18</f>
        <v>0</v>
      </c>
      <c r="FN20" s="28">
        <f t="shared" ref="FN20" si="1701">FN18-FM18</f>
        <v>0</v>
      </c>
      <c r="FO20" s="28">
        <f t="shared" ref="FO20" si="1702">FO18-FN18</f>
        <v>0</v>
      </c>
      <c r="FP20" s="28">
        <f t="shared" ref="FP20" si="1703">FP18-FO18</f>
        <v>0</v>
      </c>
      <c r="FQ20" s="28">
        <f t="shared" ref="FQ20" si="1704">FQ18-FP18</f>
        <v>0</v>
      </c>
      <c r="FR20" s="28">
        <f t="shared" ref="FR20" si="1705">FR18-FQ18</f>
        <v>0</v>
      </c>
      <c r="FS20" s="28">
        <f t="shared" ref="FS20" si="1706">FS18-FR18</f>
        <v>0</v>
      </c>
      <c r="FT20" s="28">
        <f t="shared" ref="FT20" si="1707">FT18-FS18</f>
        <v>0</v>
      </c>
      <c r="FU20" s="28">
        <f t="shared" ref="FU20" si="1708">FU18-FT18</f>
        <v>0</v>
      </c>
      <c r="FV20" s="28">
        <f t="shared" ref="FV20" si="1709">FV18-FU18</f>
        <v>0</v>
      </c>
      <c r="FW20" s="28">
        <f t="shared" ref="FW20" si="1710">FW18-FV18</f>
        <v>0</v>
      </c>
      <c r="FX20" s="28">
        <f t="shared" ref="FX20" si="1711">FX18-FW18</f>
        <v>0</v>
      </c>
      <c r="FY20" s="28">
        <f t="shared" ref="FY20" si="1712">FY18-FX18</f>
        <v>0</v>
      </c>
      <c r="FZ20" s="28">
        <f t="shared" ref="FZ20" si="1713">FZ18-FY18</f>
        <v>0</v>
      </c>
      <c r="GA20" s="28">
        <f t="shared" ref="GA20" si="1714">GA18-FZ18</f>
        <v>0</v>
      </c>
      <c r="GB20" s="28">
        <f t="shared" ref="GB20" si="1715">GB18-GA18</f>
        <v>0</v>
      </c>
      <c r="GC20" s="28">
        <f t="shared" ref="GC20" si="1716">GC18-GB18</f>
        <v>0</v>
      </c>
      <c r="GD20" s="28">
        <f t="shared" ref="GD20" si="1717">GD18-GC18</f>
        <v>0</v>
      </c>
      <c r="GE20" s="28">
        <f t="shared" ref="GE20" si="1718">GE18-GD18</f>
        <v>0</v>
      </c>
      <c r="GF20" s="28">
        <f t="shared" ref="GF20" si="1719">GF18-GE18</f>
        <v>0</v>
      </c>
      <c r="GG20" s="28">
        <f t="shared" ref="GG20" si="1720">GG18-GF18</f>
        <v>0</v>
      </c>
      <c r="GH20" s="28">
        <f t="shared" ref="GH20" si="1721">GH18-GG18</f>
        <v>0</v>
      </c>
      <c r="GI20" s="28">
        <f t="shared" ref="GI20" si="1722">GI18-GH18</f>
        <v>0</v>
      </c>
      <c r="GJ20" s="28">
        <f t="shared" ref="GJ20" si="1723">GJ18-GI18</f>
        <v>0</v>
      </c>
      <c r="GK20" s="28">
        <f t="shared" ref="GK20" si="1724">GK18-GJ18</f>
        <v>0</v>
      </c>
      <c r="GL20" s="28">
        <f t="shared" ref="GL20" si="1725">GL18-GK18</f>
        <v>0</v>
      </c>
      <c r="GM20" s="28">
        <f t="shared" ref="GM20" si="1726">GM18-GL18</f>
        <v>0</v>
      </c>
      <c r="GN20" s="28">
        <f t="shared" ref="GN20" si="1727">GN18-GM18</f>
        <v>0</v>
      </c>
      <c r="GO20" s="28">
        <f t="shared" ref="GO20" si="1728">GO18-GN18</f>
        <v>0</v>
      </c>
      <c r="GP20" s="28">
        <f t="shared" ref="GP20" si="1729">GP18-GO18</f>
        <v>0</v>
      </c>
      <c r="GQ20" s="28">
        <f t="shared" ref="GQ20" si="1730">GQ18-GP18</f>
        <v>0</v>
      </c>
      <c r="GR20" s="28">
        <f t="shared" ref="GR20" si="1731">GR18-GQ18</f>
        <v>0</v>
      </c>
      <c r="GS20" s="28">
        <f t="shared" ref="GS20" si="1732">GS18-GR18</f>
        <v>0</v>
      </c>
      <c r="GT20" s="28">
        <f t="shared" ref="GT20" si="1733">GT18-GS18</f>
        <v>0</v>
      </c>
      <c r="GU20" s="28">
        <f t="shared" ref="GU20" si="1734">GU18-GT18</f>
        <v>0</v>
      </c>
      <c r="GV20" s="28">
        <f t="shared" ref="GV20" si="1735">GV18-GU18</f>
        <v>0</v>
      </c>
      <c r="GW20" s="28">
        <f t="shared" ref="GW20" si="1736">GW18-GV18</f>
        <v>0</v>
      </c>
      <c r="GX20" s="28">
        <f t="shared" ref="GX20" si="1737">GX18-GW18</f>
        <v>0</v>
      </c>
      <c r="GY20" s="28">
        <f t="shared" ref="GY20" si="1738">GY18-GX18</f>
        <v>0</v>
      </c>
      <c r="GZ20" s="28">
        <f t="shared" ref="GZ20" si="1739">GZ18-GY18</f>
        <v>0</v>
      </c>
      <c r="HA20" s="28">
        <f t="shared" ref="HA20" si="1740">HA18-GZ18</f>
        <v>0</v>
      </c>
      <c r="HB20" s="28">
        <f t="shared" ref="HB20" si="1741">HB18-HA18</f>
        <v>0</v>
      </c>
      <c r="HC20" s="28">
        <f t="shared" ref="HC20" si="1742">HC18-HB18</f>
        <v>0</v>
      </c>
      <c r="HD20" s="28">
        <f t="shared" ref="HD20" si="1743">HD18-HC18</f>
        <v>0</v>
      </c>
      <c r="HE20" s="28">
        <f t="shared" ref="HE20" si="1744">HE18-HD18</f>
        <v>0</v>
      </c>
      <c r="HF20" s="28">
        <f t="shared" ref="HF20" si="1745">HF18-HE18</f>
        <v>0</v>
      </c>
      <c r="HG20" s="28">
        <f t="shared" ref="HG20" si="1746">HG18-HF18</f>
        <v>0</v>
      </c>
      <c r="HH20" s="28">
        <f t="shared" ref="HH20" si="1747">HH18-HG18</f>
        <v>0</v>
      </c>
      <c r="HI20" s="28">
        <f t="shared" ref="HI20" si="1748">HI18-HH18</f>
        <v>0</v>
      </c>
      <c r="HJ20" s="28">
        <f t="shared" ref="HJ20" si="1749">HJ18-HI18</f>
        <v>0</v>
      </c>
      <c r="HK20" s="28">
        <f t="shared" ref="HK20" si="1750">HK18-HJ18</f>
        <v>0</v>
      </c>
      <c r="HL20" s="28">
        <f t="shared" ref="HL20" si="1751">HL18-HK18</f>
        <v>0</v>
      </c>
      <c r="HM20" s="28">
        <f t="shared" ref="HM20" si="1752">HM18-HL18</f>
        <v>0</v>
      </c>
      <c r="HN20" s="28">
        <f t="shared" ref="HN20" si="1753">HN18-HM18</f>
        <v>0</v>
      </c>
      <c r="HO20" s="28">
        <f t="shared" ref="HO20" si="1754">HO18-HN18</f>
        <v>0</v>
      </c>
      <c r="HP20" s="28">
        <f t="shared" ref="HP20" si="1755">HP18-HO18</f>
        <v>0</v>
      </c>
      <c r="HQ20" s="28">
        <f t="shared" ref="HQ20" si="1756">HQ18-HP18</f>
        <v>0</v>
      </c>
      <c r="HR20" s="28">
        <f t="shared" ref="HR20" si="1757">HR18-HQ18</f>
        <v>0</v>
      </c>
      <c r="HS20" s="28">
        <f t="shared" ref="HS20" si="1758">HS18-HR18</f>
        <v>0</v>
      </c>
      <c r="HT20" s="28">
        <f t="shared" ref="HT20" si="1759">HT18-HS18</f>
        <v>0</v>
      </c>
      <c r="HU20" s="28">
        <f t="shared" ref="HU20" si="1760">HU18-HT18</f>
        <v>0</v>
      </c>
      <c r="HV20" s="28">
        <f t="shared" ref="HV20" si="1761">HV18-HU18</f>
        <v>0</v>
      </c>
      <c r="HW20" s="28">
        <f t="shared" ref="HW20" si="1762">HW18-HV18</f>
        <v>0</v>
      </c>
      <c r="HX20" s="28">
        <f t="shared" ref="HX20" si="1763">HX18-HW18</f>
        <v>0</v>
      </c>
      <c r="HY20" s="28">
        <f t="shared" ref="HY20" si="1764">HY18-HX18</f>
        <v>0</v>
      </c>
      <c r="HZ20" s="28">
        <f t="shared" ref="HZ20" si="1765">HZ18-HY18</f>
        <v>0</v>
      </c>
      <c r="IA20" s="28">
        <f t="shared" ref="IA20" si="1766">IA18-HZ18</f>
        <v>0</v>
      </c>
      <c r="IB20" s="28">
        <f t="shared" ref="IB20" si="1767">IB18-IA18</f>
        <v>0</v>
      </c>
      <c r="IC20" s="28">
        <f t="shared" ref="IC20" si="1768">IC18-IB18</f>
        <v>0</v>
      </c>
      <c r="ID20" s="28">
        <f t="shared" ref="ID20" si="1769">ID18-IC18</f>
        <v>0</v>
      </c>
      <c r="IE20" s="28">
        <f t="shared" ref="IE20" si="1770">IE18-ID18</f>
        <v>0</v>
      </c>
      <c r="IF20" s="28">
        <f t="shared" ref="IF20" si="1771">IF18-IE18</f>
        <v>0</v>
      </c>
      <c r="IG20" s="28">
        <f t="shared" ref="IG20" si="1772">IG18-IF18</f>
        <v>0</v>
      </c>
    </row>
    <row r="21" spans="2:241" ht="5" customHeight="1" thickBot="1"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</row>
    <row r="22" spans="2:241" s="50" customFormat="1" ht="19">
      <c r="B22" s="48" t="s">
        <v>87</v>
      </c>
      <c r="C22" s="49"/>
      <c r="D22" s="48"/>
      <c r="E22" s="48">
        <v>4</v>
      </c>
      <c r="F22" s="48">
        <v>6</v>
      </c>
      <c r="G22" s="48">
        <v>9</v>
      </c>
      <c r="H22" s="48">
        <v>13</v>
      </c>
      <c r="I22" s="48">
        <v>21</v>
      </c>
      <c r="J22" s="48">
        <v>30</v>
      </c>
      <c r="K22" s="48">
        <v>39</v>
      </c>
      <c r="L22" s="48">
        <v>41</v>
      </c>
      <c r="M22" s="48">
        <v>59</v>
      </c>
      <c r="N22" s="48">
        <v>78</v>
      </c>
      <c r="O22" s="48">
        <v>112</v>
      </c>
      <c r="P22" s="48">
        <v>169</v>
      </c>
      <c r="Q22" s="48">
        <v>245</v>
      </c>
      <c r="R22" s="48">
        <v>331</v>
      </c>
      <c r="S22" s="48">
        <v>448</v>
      </c>
      <c r="T22" s="48">
        <v>642</v>
      </c>
      <c r="U22" s="48">
        <v>785</v>
      </c>
      <c r="V22" s="48">
        <v>1020</v>
      </c>
      <c r="W22" s="48">
        <v>1280</v>
      </c>
      <c r="X22" s="48">
        <v>1600</v>
      </c>
      <c r="Y22" s="48">
        <v>2060</v>
      </c>
      <c r="Z22" s="48">
        <v>2362</v>
      </c>
      <c r="AA22" s="48">
        <v>2995</v>
      </c>
      <c r="AB22" s="48">
        <v>3544</v>
      </c>
      <c r="AC22" s="48">
        <v>4268</v>
      </c>
      <c r="AD22" s="48">
        <v>5170</v>
      </c>
      <c r="AE22" s="48">
        <v>5962</v>
      </c>
      <c r="AF22" s="48">
        <v>6408</v>
      </c>
      <c r="AG22" s="48">
        <v>7443</v>
      </c>
      <c r="AH22" s="48">
        <v>8251</v>
      </c>
      <c r="AI22" s="48">
        <v>9034</v>
      </c>
      <c r="AJ22" s="48">
        <v>9886</v>
      </c>
      <c r="AK22" s="48">
        <v>10524</v>
      </c>
      <c r="AL22" s="48">
        <v>11278</v>
      </c>
      <c r="AM22" s="48">
        <v>11730</v>
      </c>
      <c r="AN22" s="48">
        <v>12442</v>
      </c>
      <c r="AO22" s="48">
        <v>13141</v>
      </c>
      <c r="AP22" s="48">
        <v>13956</v>
      </c>
      <c r="AQ22" s="48">
        <v>15472</v>
      </c>
      <c r="AR22" s="48">
        <v>15987</v>
      </c>
      <c r="AS22" s="48">
        <v>16585</v>
      </c>
      <c r="AT22" s="48">
        <v>16934</v>
      </c>
      <c r="AU22" s="48">
        <v>17448</v>
      </c>
      <c r="AV22" s="48">
        <v>18091</v>
      </c>
      <c r="AW22" s="48">
        <v>18841</v>
      </c>
      <c r="AX22" s="48">
        <v>19022</v>
      </c>
      <c r="AY22" s="48">
        <v>19685</v>
      </c>
      <c r="AZ22" s="48">
        <v>20206</v>
      </c>
      <c r="BA22" s="48">
        <v>20863</v>
      </c>
      <c r="BB22" s="48">
        <v>21379</v>
      </c>
      <c r="BC22" s="48">
        <v>21982</v>
      </c>
      <c r="BD22" s="48">
        <v>22353</v>
      </c>
      <c r="BE22" s="48">
        <v>22797</v>
      </c>
      <c r="BF22" s="48">
        <v>23271</v>
      </c>
      <c r="BG22" s="48">
        <v>23683</v>
      </c>
      <c r="BH22" s="48">
        <v>23846</v>
      </c>
      <c r="BI22" s="48">
        <v>24141</v>
      </c>
      <c r="BJ22" s="48">
        <v>24324</v>
      </c>
      <c r="BK22" s="48">
        <v>24692</v>
      </c>
      <c r="BL22" s="48">
        <v>24987</v>
      </c>
      <c r="BM22" s="48">
        <v>25190</v>
      </c>
      <c r="BN22" s="48">
        <v>25282</v>
      </c>
      <c r="BO22" s="48">
        <v>25524</v>
      </c>
      <c r="BP22" s="48">
        <v>25702</v>
      </c>
      <c r="BQ22" s="48">
        <v>26182</v>
      </c>
      <c r="BR22" s="48">
        <v>26715</v>
      </c>
      <c r="BS22" s="48">
        <v>27268</v>
      </c>
      <c r="BT22" s="48">
        <v>27406</v>
      </c>
      <c r="BU22" s="48">
        <v>27581</v>
      </c>
      <c r="BV22" s="48">
        <v>27679</v>
      </c>
      <c r="BW22" s="48">
        <v>27913</v>
      </c>
      <c r="BX22" s="48">
        <v>28132</v>
      </c>
      <c r="BY22" s="48">
        <v>28319</v>
      </c>
      <c r="BZ22" s="48">
        <v>28583</v>
      </c>
      <c r="CA22" s="48">
        <v>28810</v>
      </c>
      <c r="CB22" s="48">
        <v>29036</v>
      </c>
      <c r="CC22" s="48">
        <v>29209</v>
      </c>
      <c r="CD22" s="48">
        <v>29432</v>
      </c>
      <c r="CE22" s="48">
        <v>29660</v>
      </c>
      <c r="CF22" s="48">
        <v>29912</v>
      </c>
      <c r="CG22" s="48">
        <v>30200</v>
      </c>
      <c r="CH22" s="48">
        <v>30471</v>
      </c>
      <c r="CI22" s="48">
        <v>30623</v>
      </c>
      <c r="CJ22" s="48">
        <v>30788</v>
      </c>
      <c r="CK22" s="48">
        <v>31007</v>
      </c>
      <c r="CL22" s="48">
        <v>31292</v>
      </c>
      <c r="CM22" s="48">
        <v>31596</v>
      </c>
      <c r="CN22" s="48">
        <v>31946</v>
      </c>
      <c r="CO22" s="48">
        <v>32203</v>
      </c>
      <c r="CP22" s="48"/>
      <c r="CQ22" s="48"/>
      <c r="CR22" s="48"/>
      <c r="CS22" s="48"/>
      <c r="CT22" s="48"/>
      <c r="CU22" s="48"/>
      <c r="CV22" s="48"/>
      <c r="CW22" s="48"/>
      <c r="CX22" s="48"/>
      <c r="CY22" s="48"/>
      <c r="CZ22" s="48"/>
      <c r="DA22" s="48"/>
      <c r="DB22" s="48"/>
      <c r="DC22" s="48"/>
      <c r="DD22" s="48"/>
      <c r="DE22" s="48"/>
      <c r="DF22" s="48"/>
      <c r="DG22" s="48"/>
      <c r="DH22" s="48"/>
      <c r="DI22" s="48"/>
      <c r="DJ22" s="48"/>
      <c r="DK22" s="48"/>
      <c r="DL22" s="48"/>
      <c r="DM22" s="48"/>
      <c r="DN22" s="48"/>
      <c r="DO22" s="48"/>
      <c r="DP22" s="48"/>
      <c r="DQ22" s="48"/>
      <c r="DR22" s="48"/>
      <c r="DS22" s="48"/>
      <c r="DT22" s="48"/>
      <c r="DU22" s="48"/>
      <c r="DV22" s="48"/>
      <c r="DW22" s="48"/>
      <c r="DX22" s="48"/>
      <c r="DY22" s="48"/>
      <c r="DZ22" s="48"/>
      <c r="EA22" s="48"/>
      <c r="EB22" s="48"/>
      <c r="EC22" s="48"/>
      <c r="ED22" s="48"/>
      <c r="EE22" s="48"/>
      <c r="EF22" s="48"/>
      <c r="EG22" s="48"/>
      <c r="EH22" s="48"/>
      <c r="EI22" s="48"/>
      <c r="EJ22" s="48"/>
      <c r="EK22" s="48"/>
      <c r="EL22" s="48"/>
      <c r="EM22" s="48"/>
      <c r="EN22" s="48"/>
      <c r="EO22" s="48"/>
      <c r="EP22" s="48"/>
      <c r="EQ22" s="48"/>
      <c r="ER22" s="48"/>
      <c r="ES22" s="48"/>
      <c r="ET22" s="48"/>
      <c r="EU22" s="48"/>
      <c r="EV22" s="48"/>
      <c r="EW22" s="48"/>
      <c r="EX22" s="48"/>
      <c r="EY22" s="48"/>
      <c r="EZ22" s="48"/>
      <c r="FA22" s="48"/>
      <c r="FB22" s="48"/>
      <c r="FC22" s="48"/>
      <c r="FD22" s="48"/>
      <c r="FE22" s="48"/>
      <c r="FF22" s="48"/>
      <c r="FG22" s="48"/>
      <c r="FH22" s="48"/>
      <c r="FI22" s="48"/>
      <c r="FJ22" s="48"/>
      <c r="FK22" s="48"/>
      <c r="FL22" s="48"/>
      <c r="FM22" s="48"/>
      <c r="FN22" s="48"/>
      <c r="FO22" s="48"/>
      <c r="FP22" s="48"/>
      <c r="FQ22" s="48"/>
      <c r="FR22" s="48"/>
      <c r="FS22" s="48"/>
      <c r="FT22" s="48"/>
      <c r="FU22" s="48"/>
      <c r="FV22" s="48"/>
      <c r="FW22" s="48"/>
      <c r="FX22" s="48"/>
      <c r="FY22" s="48"/>
      <c r="FZ22" s="48"/>
      <c r="GA22" s="48"/>
      <c r="GB22" s="48"/>
      <c r="GC22" s="48"/>
      <c r="GD22" s="48"/>
      <c r="GE22" s="48"/>
      <c r="GF22" s="48"/>
      <c r="GG22" s="48"/>
      <c r="GH22" s="48"/>
      <c r="GI22" s="48"/>
      <c r="GJ22" s="48"/>
      <c r="GK22" s="48"/>
      <c r="GL22" s="48"/>
      <c r="GM22" s="48"/>
      <c r="GN22" s="48"/>
      <c r="GO22" s="48"/>
      <c r="GP22" s="48"/>
      <c r="GQ22" s="48"/>
      <c r="GR22" s="48"/>
      <c r="GS22" s="48"/>
      <c r="GT22" s="48"/>
      <c r="GU22" s="48"/>
      <c r="GV22" s="48"/>
      <c r="GW22" s="48"/>
      <c r="GX22" s="48"/>
      <c r="GY22" s="48"/>
      <c r="GZ22" s="48"/>
      <c r="HA22" s="48"/>
      <c r="HB22" s="48"/>
      <c r="HC22" s="48"/>
      <c r="HD22" s="48"/>
      <c r="HE22" s="48"/>
      <c r="HF22" s="48"/>
      <c r="HG22" s="48"/>
      <c r="HH22" s="48"/>
      <c r="HI22" s="48"/>
      <c r="HJ22" s="48"/>
      <c r="HK22" s="48"/>
      <c r="HL22" s="48"/>
      <c r="HM22" s="48"/>
      <c r="HN22" s="48"/>
      <c r="HO22" s="48"/>
      <c r="HP22" s="48"/>
      <c r="HQ22" s="48"/>
      <c r="HR22" s="48"/>
      <c r="HS22" s="48"/>
      <c r="HT22" s="48"/>
      <c r="HU22" s="48"/>
      <c r="HV22" s="48"/>
      <c r="HW22" s="48"/>
      <c r="HX22" s="48"/>
      <c r="HY22" s="48"/>
      <c r="HZ22" s="48"/>
      <c r="IA22" s="48"/>
      <c r="IB22" s="48"/>
      <c r="IC22" s="48"/>
      <c r="ID22" s="48"/>
      <c r="IE22" s="48"/>
      <c r="IF22" s="48"/>
      <c r="IG22" s="48"/>
    </row>
    <row r="23" spans="2:241">
      <c r="B23" s="35" t="s">
        <v>81</v>
      </c>
      <c r="D23" s="35"/>
      <c r="E23" s="35" t="s">
        <v>75</v>
      </c>
      <c r="F23" s="35">
        <f t="shared" ref="F23:AK23" si="1773">(F22/E22)-1</f>
        <v>0.5</v>
      </c>
      <c r="G23" s="35">
        <f t="shared" si="1773"/>
        <v>0.5</v>
      </c>
      <c r="H23" s="35">
        <f t="shared" si="1773"/>
        <v>0.44444444444444442</v>
      </c>
      <c r="I23" s="35">
        <f t="shared" si="1773"/>
        <v>0.61538461538461542</v>
      </c>
      <c r="J23" s="35">
        <f t="shared" si="1773"/>
        <v>0.4285714285714286</v>
      </c>
      <c r="K23" s="35">
        <f t="shared" si="1773"/>
        <v>0.30000000000000004</v>
      </c>
      <c r="L23" s="35">
        <f t="shared" si="1773"/>
        <v>5.1282051282051322E-2</v>
      </c>
      <c r="M23" s="35">
        <f t="shared" si="1773"/>
        <v>0.43902439024390238</v>
      </c>
      <c r="N23" s="35">
        <f t="shared" si="1773"/>
        <v>0.32203389830508478</v>
      </c>
      <c r="O23" s="35">
        <f t="shared" si="1773"/>
        <v>0.4358974358974359</v>
      </c>
      <c r="P23" s="35">
        <f t="shared" si="1773"/>
        <v>0.5089285714285714</v>
      </c>
      <c r="Q23" s="35">
        <f t="shared" si="1773"/>
        <v>0.4497041420118344</v>
      </c>
      <c r="R23" s="35">
        <f t="shared" si="1773"/>
        <v>0.3510204081632653</v>
      </c>
      <c r="S23" s="35">
        <f t="shared" si="1773"/>
        <v>0.3534743202416919</v>
      </c>
      <c r="T23" s="35">
        <f t="shared" si="1773"/>
        <v>0.43303571428571419</v>
      </c>
      <c r="U23" s="35">
        <f t="shared" si="1773"/>
        <v>0.22274143302180693</v>
      </c>
      <c r="V23" s="35">
        <f t="shared" si="1773"/>
        <v>0.2993630573248407</v>
      </c>
      <c r="W23" s="35">
        <f t="shared" si="1773"/>
        <v>0.25490196078431371</v>
      </c>
      <c r="X23" s="35">
        <f t="shared" si="1773"/>
        <v>0.25</v>
      </c>
      <c r="Y23" s="35">
        <f t="shared" si="1773"/>
        <v>0.28750000000000009</v>
      </c>
      <c r="Z23" s="35">
        <f t="shared" si="1773"/>
        <v>0.14660194174757279</v>
      </c>
      <c r="AA23" s="35">
        <f t="shared" si="1773"/>
        <v>0.26799322607959364</v>
      </c>
      <c r="AB23" s="35">
        <f t="shared" si="1773"/>
        <v>0.18330550918196997</v>
      </c>
      <c r="AC23" s="35">
        <f t="shared" si="1773"/>
        <v>0.20428893905191869</v>
      </c>
      <c r="AD23" s="35">
        <f t="shared" si="1773"/>
        <v>0.21134020618556693</v>
      </c>
      <c r="AE23" s="35">
        <f t="shared" si="1773"/>
        <v>0.15319148936170213</v>
      </c>
      <c r="AF23" s="35">
        <f t="shared" si="1773"/>
        <v>7.4807111707480667E-2</v>
      </c>
      <c r="AG23" s="35">
        <f t="shared" si="1773"/>
        <v>0.16151685393258419</v>
      </c>
      <c r="AH23" s="35">
        <f t="shared" si="1773"/>
        <v>0.10855837699852211</v>
      </c>
      <c r="AI23" s="35">
        <f t="shared" si="1773"/>
        <v>9.4897588171130698E-2</v>
      </c>
      <c r="AJ23" s="35">
        <f t="shared" si="1773"/>
        <v>9.4310382997564668E-2</v>
      </c>
      <c r="AK23" s="35">
        <f t="shared" si="1773"/>
        <v>6.45357070604895E-2</v>
      </c>
      <c r="AL23" s="35">
        <f t="shared" ref="AL23:BQ23" si="1774">(AL22/AK22)-1</f>
        <v>7.1645762067654939E-2</v>
      </c>
      <c r="AM23" s="35">
        <f t="shared" si="1774"/>
        <v>4.007802801915239E-2</v>
      </c>
      <c r="AN23" s="35">
        <f t="shared" si="1774"/>
        <v>6.0699062233589007E-2</v>
      </c>
      <c r="AO23" s="35">
        <f t="shared" si="1774"/>
        <v>5.6180678347532487E-2</v>
      </c>
      <c r="AP23" s="35">
        <f t="shared" si="1774"/>
        <v>6.2019633209040359E-2</v>
      </c>
      <c r="AQ23" s="35">
        <f t="shared" si="1774"/>
        <v>0.10862711378618517</v>
      </c>
      <c r="AR23" s="35">
        <f t="shared" si="1774"/>
        <v>3.3285935884177942E-2</v>
      </c>
      <c r="AS23" s="35">
        <f t="shared" si="1774"/>
        <v>3.7405391880903194E-2</v>
      </c>
      <c r="AT23" s="35">
        <f t="shared" si="1774"/>
        <v>2.1043111245101054E-2</v>
      </c>
      <c r="AU23" s="35">
        <f t="shared" si="1774"/>
        <v>3.0353135703318657E-2</v>
      </c>
      <c r="AV23" s="35">
        <f t="shared" si="1774"/>
        <v>3.6852361302154968E-2</v>
      </c>
      <c r="AW23" s="35">
        <f t="shared" si="1774"/>
        <v>4.1457078105135103E-2</v>
      </c>
      <c r="AX23" s="35">
        <f t="shared" si="1774"/>
        <v>9.6067087734197365E-3</v>
      </c>
      <c r="AY23" s="35">
        <f t="shared" si="1774"/>
        <v>3.4854379139943159E-2</v>
      </c>
      <c r="AZ23" s="35">
        <f t="shared" si="1774"/>
        <v>2.6466852933705765E-2</v>
      </c>
      <c r="BA23" s="35">
        <f t="shared" si="1774"/>
        <v>3.2515094526378352E-2</v>
      </c>
      <c r="BB23" s="35">
        <f t="shared" si="1774"/>
        <v>2.4732780520538844E-2</v>
      </c>
      <c r="BC23" s="35">
        <f t="shared" si="1774"/>
        <v>2.8205248140698913E-2</v>
      </c>
      <c r="BD23" s="35">
        <f t="shared" si="1774"/>
        <v>1.6877445182422068E-2</v>
      </c>
      <c r="BE23" s="35">
        <f t="shared" si="1774"/>
        <v>1.9863105623406208E-2</v>
      </c>
      <c r="BF23" s="35">
        <f t="shared" si="1774"/>
        <v>2.0792209501250269E-2</v>
      </c>
      <c r="BG23" s="35">
        <f t="shared" si="1774"/>
        <v>1.7704439001332117E-2</v>
      </c>
      <c r="BH23" s="35">
        <f t="shared" si="1774"/>
        <v>6.8825739982265599E-3</v>
      </c>
      <c r="BI23" s="35">
        <f t="shared" si="1774"/>
        <v>1.2371047555145509E-2</v>
      </c>
      <c r="BJ23" s="35">
        <f t="shared" si="1774"/>
        <v>7.5804647694792671E-3</v>
      </c>
      <c r="BK23" s="35">
        <f t="shared" si="1774"/>
        <v>1.5129090610096929E-2</v>
      </c>
      <c r="BL23" s="35">
        <f t="shared" si="1774"/>
        <v>1.1947189373076261E-2</v>
      </c>
      <c r="BM23" s="35">
        <f t="shared" si="1774"/>
        <v>8.1242245967902971E-3</v>
      </c>
      <c r="BN23" s="35">
        <f t="shared" si="1774"/>
        <v>3.6522429535530421E-3</v>
      </c>
      <c r="BO23" s="35">
        <f t="shared" si="1774"/>
        <v>9.5720275294675083E-3</v>
      </c>
      <c r="BP23" s="35">
        <f t="shared" si="1774"/>
        <v>6.9738285535183575E-3</v>
      </c>
      <c r="BQ23" s="35">
        <f t="shared" si="1774"/>
        <v>1.8675589448291952E-2</v>
      </c>
      <c r="BR23" s="35">
        <f t="shared" ref="BR23:CC23" si="1775">(BR22/BQ22)-1</f>
        <v>2.0357497517378365E-2</v>
      </c>
      <c r="BS23" s="35">
        <f t="shared" si="1775"/>
        <v>2.0699981283922808E-2</v>
      </c>
      <c r="BT23" s="35">
        <f t="shared" si="1775"/>
        <v>5.0608772187179518E-3</v>
      </c>
      <c r="BU23" s="35">
        <f t="shared" si="1775"/>
        <v>6.3854630372910393E-3</v>
      </c>
      <c r="BV23" s="35">
        <f t="shared" si="1775"/>
        <v>3.5531706609621683E-3</v>
      </c>
      <c r="BW23" s="35">
        <f t="shared" si="1775"/>
        <v>8.4540626467719537E-3</v>
      </c>
      <c r="BX23" s="35">
        <f t="shared" si="1775"/>
        <v>7.8458066134059479E-3</v>
      </c>
      <c r="BY23" s="35">
        <f t="shared" si="1775"/>
        <v>6.647234466088392E-3</v>
      </c>
      <c r="BZ23" s="35">
        <f t="shared" si="1775"/>
        <v>9.3223630777923283E-3</v>
      </c>
      <c r="CA23" s="35">
        <f t="shared" si="1775"/>
        <v>7.9417835776509627E-3</v>
      </c>
      <c r="CB23" s="35">
        <f t="shared" si="1775"/>
        <v>7.8444984380423577E-3</v>
      </c>
      <c r="CC23" s="35">
        <f t="shared" si="1775"/>
        <v>5.958120953299284E-3</v>
      </c>
      <c r="CD23" s="35">
        <f t="shared" ref="CD23:CV23" si="1776">(CD22/CC22)-1</f>
        <v>7.6346331610119833E-3</v>
      </c>
      <c r="CE23" s="35">
        <f t="shared" si="1776"/>
        <v>7.7466702908399743E-3</v>
      </c>
      <c r="CF23" s="35">
        <f t="shared" si="1776"/>
        <v>8.496291301416159E-3</v>
      </c>
      <c r="CG23" s="35">
        <f t="shared" si="1776"/>
        <v>9.6282428456806457E-3</v>
      </c>
      <c r="CH23" s="35">
        <f t="shared" si="1776"/>
        <v>8.9735099337748814E-3</v>
      </c>
      <c r="CI23" s="35">
        <f t="shared" si="1776"/>
        <v>4.988349578287643E-3</v>
      </c>
      <c r="CJ23" s="35">
        <f t="shared" si="1776"/>
        <v>5.3881069784149638E-3</v>
      </c>
      <c r="CK23" s="35">
        <f t="shared" si="1776"/>
        <v>7.113160971807142E-3</v>
      </c>
      <c r="CL23" s="35">
        <f t="shared" si="1776"/>
        <v>9.1914728932176448E-3</v>
      </c>
      <c r="CM23" s="35">
        <f t="shared" si="1776"/>
        <v>9.71494311645138E-3</v>
      </c>
      <c r="CN23" s="35">
        <f t="shared" si="1776"/>
        <v>1.1077351563488991E-2</v>
      </c>
      <c r="CO23" s="35">
        <f t="shared" si="1776"/>
        <v>8.0448256432730236E-3</v>
      </c>
      <c r="CP23" s="35">
        <f t="shared" si="1776"/>
        <v>-1</v>
      </c>
      <c r="CQ23" s="35" t="e">
        <f t="shared" si="1776"/>
        <v>#DIV/0!</v>
      </c>
      <c r="CR23" s="35" t="e">
        <f t="shared" si="1776"/>
        <v>#DIV/0!</v>
      </c>
      <c r="CS23" s="35" t="e">
        <f t="shared" si="1776"/>
        <v>#DIV/0!</v>
      </c>
      <c r="CT23" s="35" t="e">
        <f t="shared" si="1776"/>
        <v>#DIV/0!</v>
      </c>
      <c r="CU23" s="35" t="e">
        <f t="shared" si="1776"/>
        <v>#DIV/0!</v>
      </c>
      <c r="CV23" s="35" t="e">
        <f t="shared" si="1776"/>
        <v>#DIV/0!</v>
      </c>
      <c r="CW23" s="35" t="e">
        <f t="shared" ref="CW23" si="1777">(CW22/CV22)-1</f>
        <v>#DIV/0!</v>
      </c>
      <c r="CX23" s="35" t="e">
        <f t="shared" ref="CX23" si="1778">(CX22/CW22)-1</f>
        <v>#DIV/0!</v>
      </c>
      <c r="CY23" s="35" t="e">
        <f t="shared" ref="CY23" si="1779">(CY22/CX22)-1</f>
        <v>#DIV/0!</v>
      </c>
      <c r="CZ23" s="35" t="e">
        <f t="shared" ref="CZ23" si="1780">(CZ22/CY22)-1</f>
        <v>#DIV/0!</v>
      </c>
      <c r="DA23" s="35" t="e">
        <f t="shared" ref="DA23" si="1781">(DA22/CZ22)-1</f>
        <v>#DIV/0!</v>
      </c>
      <c r="DB23" s="35" t="e">
        <f t="shared" ref="DB23" si="1782">(DB22/DA22)-1</f>
        <v>#DIV/0!</v>
      </c>
      <c r="DC23" s="35" t="e">
        <f t="shared" ref="DC23" si="1783">(DC22/DB22)-1</f>
        <v>#DIV/0!</v>
      </c>
      <c r="DD23" s="35" t="e">
        <f t="shared" ref="DD23" si="1784">(DD22/DC22)-1</f>
        <v>#DIV/0!</v>
      </c>
      <c r="DE23" s="35" t="e">
        <f t="shared" ref="DE23" si="1785">(DE22/DD22)-1</f>
        <v>#DIV/0!</v>
      </c>
      <c r="DF23" s="35" t="e">
        <f t="shared" ref="DF23" si="1786">(DF22/DE22)-1</f>
        <v>#DIV/0!</v>
      </c>
      <c r="DG23" s="35" t="e">
        <f t="shared" ref="DG23" si="1787">(DG22/DF22)-1</f>
        <v>#DIV/0!</v>
      </c>
      <c r="DH23" s="35" t="e">
        <f t="shared" ref="DH23" si="1788">(DH22/DG22)-1</f>
        <v>#DIV/0!</v>
      </c>
      <c r="DI23" s="35" t="e">
        <f t="shared" ref="DI23" si="1789">(DI22/DH22)-1</f>
        <v>#DIV/0!</v>
      </c>
      <c r="DJ23" s="35" t="e">
        <f t="shared" ref="DJ23" si="1790">(DJ22/DI22)-1</f>
        <v>#DIV/0!</v>
      </c>
      <c r="DK23" s="35" t="e">
        <f t="shared" ref="DK23" si="1791">(DK22/DJ22)-1</f>
        <v>#DIV/0!</v>
      </c>
      <c r="DL23" s="35" t="e">
        <f t="shared" ref="DL23" si="1792">(DL22/DK22)-1</f>
        <v>#DIV/0!</v>
      </c>
      <c r="DM23" s="35" t="e">
        <f t="shared" ref="DM23" si="1793">(DM22/DL22)-1</f>
        <v>#DIV/0!</v>
      </c>
      <c r="DN23" s="35" t="e">
        <f t="shared" ref="DN23" si="1794">(DN22/DM22)-1</f>
        <v>#DIV/0!</v>
      </c>
      <c r="DO23" s="35" t="e">
        <f t="shared" ref="DO23" si="1795">(DO22/DN22)-1</f>
        <v>#DIV/0!</v>
      </c>
      <c r="DP23" s="35" t="e">
        <f t="shared" ref="DP23" si="1796">(DP22/DO22)-1</f>
        <v>#DIV/0!</v>
      </c>
      <c r="DQ23" s="35" t="e">
        <f t="shared" ref="DQ23" si="1797">(DQ22/DP22)-1</f>
        <v>#DIV/0!</v>
      </c>
      <c r="DR23" s="35" t="e">
        <f t="shared" ref="DR23" si="1798">(DR22/DQ22)-1</f>
        <v>#DIV/0!</v>
      </c>
      <c r="DS23" s="35" t="e">
        <f t="shared" ref="DS23" si="1799">(DS22/DR22)-1</f>
        <v>#DIV/0!</v>
      </c>
      <c r="DT23" s="35" t="e">
        <f t="shared" ref="DT23" si="1800">(DT22/DS22)-1</f>
        <v>#DIV/0!</v>
      </c>
      <c r="DU23" s="35" t="e">
        <f t="shared" ref="DU23" si="1801">(DU22/DT22)-1</f>
        <v>#DIV/0!</v>
      </c>
      <c r="DV23" s="35" t="e">
        <f t="shared" ref="DV23" si="1802">(DV22/DU22)-1</f>
        <v>#DIV/0!</v>
      </c>
      <c r="DW23" s="35" t="e">
        <f t="shared" ref="DW23" si="1803">(DW22/DV22)-1</f>
        <v>#DIV/0!</v>
      </c>
      <c r="DX23" s="35" t="e">
        <f t="shared" ref="DX23" si="1804">(DX22/DW22)-1</f>
        <v>#DIV/0!</v>
      </c>
      <c r="DY23" s="35" t="e">
        <f t="shared" ref="DY23" si="1805">(DY22/DX22)-1</f>
        <v>#DIV/0!</v>
      </c>
      <c r="DZ23" s="35" t="e">
        <f t="shared" ref="DZ23" si="1806">(DZ22/DY22)-1</f>
        <v>#DIV/0!</v>
      </c>
      <c r="EA23" s="35" t="e">
        <f t="shared" ref="EA23" si="1807">(EA22/DZ22)-1</f>
        <v>#DIV/0!</v>
      </c>
      <c r="EB23" s="35" t="e">
        <f t="shared" ref="EB23" si="1808">(EB22/EA22)-1</f>
        <v>#DIV/0!</v>
      </c>
      <c r="EC23" s="35" t="e">
        <f t="shared" ref="EC23" si="1809">(EC22/EB22)-1</f>
        <v>#DIV/0!</v>
      </c>
      <c r="ED23" s="35" t="e">
        <f t="shared" ref="ED23" si="1810">(ED22/EC22)-1</f>
        <v>#DIV/0!</v>
      </c>
      <c r="EE23" s="35" t="e">
        <f t="shared" ref="EE23" si="1811">(EE22/ED22)-1</f>
        <v>#DIV/0!</v>
      </c>
      <c r="EF23" s="35" t="e">
        <f t="shared" ref="EF23" si="1812">(EF22/EE22)-1</f>
        <v>#DIV/0!</v>
      </c>
      <c r="EG23" s="35" t="e">
        <f t="shared" ref="EG23" si="1813">(EG22/EF22)-1</f>
        <v>#DIV/0!</v>
      </c>
      <c r="EH23" s="35" t="e">
        <f t="shared" ref="EH23" si="1814">(EH22/EG22)-1</f>
        <v>#DIV/0!</v>
      </c>
      <c r="EI23" s="35" t="e">
        <f t="shared" ref="EI23" si="1815">(EI22/EH22)-1</f>
        <v>#DIV/0!</v>
      </c>
      <c r="EJ23" s="35" t="e">
        <f t="shared" ref="EJ23" si="1816">(EJ22/EI22)-1</f>
        <v>#DIV/0!</v>
      </c>
      <c r="EK23" s="35" t="e">
        <f t="shared" ref="EK23" si="1817">(EK22/EJ22)-1</f>
        <v>#DIV/0!</v>
      </c>
      <c r="EL23" s="35" t="e">
        <f t="shared" ref="EL23" si="1818">(EL22/EK22)-1</f>
        <v>#DIV/0!</v>
      </c>
      <c r="EM23" s="35" t="e">
        <f t="shared" ref="EM23" si="1819">(EM22/EL22)-1</f>
        <v>#DIV/0!</v>
      </c>
      <c r="EN23" s="35" t="e">
        <f t="shared" ref="EN23" si="1820">(EN22/EM22)-1</f>
        <v>#DIV/0!</v>
      </c>
      <c r="EO23" s="35" t="e">
        <f t="shared" ref="EO23" si="1821">(EO22/EN22)-1</f>
        <v>#DIV/0!</v>
      </c>
      <c r="EP23" s="35" t="e">
        <f t="shared" ref="EP23" si="1822">(EP22/EO22)-1</f>
        <v>#DIV/0!</v>
      </c>
      <c r="EQ23" s="35" t="e">
        <f t="shared" ref="EQ23" si="1823">(EQ22/EP22)-1</f>
        <v>#DIV/0!</v>
      </c>
      <c r="ER23" s="35" t="e">
        <f t="shared" ref="ER23" si="1824">(ER22/EQ22)-1</f>
        <v>#DIV/0!</v>
      </c>
      <c r="ES23" s="35" t="e">
        <f t="shared" ref="ES23" si="1825">(ES22/ER22)-1</f>
        <v>#DIV/0!</v>
      </c>
      <c r="ET23" s="35" t="e">
        <f t="shared" ref="ET23" si="1826">(ET22/ES22)-1</f>
        <v>#DIV/0!</v>
      </c>
      <c r="EU23" s="35" t="e">
        <f t="shared" ref="EU23" si="1827">(EU22/ET22)-1</f>
        <v>#DIV/0!</v>
      </c>
      <c r="EV23" s="35" t="e">
        <f t="shared" ref="EV23" si="1828">(EV22/EU22)-1</f>
        <v>#DIV/0!</v>
      </c>
      <c r="EW23" s="35" t="e">
        <f t="shared" ref="EW23" si="1829">(EW22/EV22)-1</f>
        <v>#DIV/0!</v>
      </c>
      <c r="EX23" s="35" t="e">
        <f t="shared" ref="EX23" si="1830">(EX22/EW22)-1</f>
        <v>#DIV/0!</v>
      </c>
      <c r="EY23" s="35" t="e">
        <f t="shared" ref="EY23" si="1831">(EY22/EX22)-1</f>
        <v>#DIV/0!</v>
      </c>
      <c r="EZ23" s="35" t="e">
        <f t="shared" ref="EZ23" si="1832">(EZ22/EY22)-1</f>
        <v>#DIV/0!</v>
      </c>
      <c r="FA23" s="35" t="e">
        <f t="shared" ref="FA23" si="1833">(FA22/EZ22)-1</f>
        <v>#DIV/0!</v>
      </c>
      <c r="FB23" s="35" t="e">
        <f t="shared" ref="FB23" si="1834">(FB22/FA22)-1</f>
        <v>#DIV/0!</v>
      </c>
      <c r="FC23" s="35" t="e">
        <f t="shared" ref="FC23" si="1835">(FC22/FB22)-1</f>
        <v>#DIV/0!</v>
      </c>
      <c r="FD23" s="35" t="e">
        <f t="shared" ref="FD23" si="1836">(FD22/FC22)-1</f>
        <v>#DIV/0!</v>
      </c>
      <c r="FE23" s="35" t="e">
        <f t="shared" ref="FE23" si="1837">(FE22/FD22)-1</f>
        <v>#DIV/0!</v>
      </c>
      <c r="FF23" s="35" t="e">
        <f t="shared" ref="FF23" si="1838">(FF22/FE22)-1</f>
        <v>#DIV/0!</v>
      </c>
      <c r="FG23" s="35" t="e">
        <f t="shared" ref="FG23" si="1839">(FG22/FF22)-1</f>
        <v>#DIV/0!</v>
      </c>
      <c r="FH23" s="35" t="e">
        <f t="shared" ref="FH23" si="1840">(FH22/FG22)-1</f>
        <v>#DIV/0!</v>
      </c>
      <c r="FI23" s="35" t="e">
        <f t="shared" ref="FI23" si="1841">(FI22/FH22)-1</f>
        <v>#DIV/0!</v>
      </c>
      <c r="FJ23" s="35" t="e">
        <f t="shared" ref="FJ23" si="1842">(FJ22/FI22)-1</f>
        <v>#DIV/0!</v>
      </c>
      <c r="FK23" s="35" t="e">
        <f t="shared" ref="FK23" si="1843">(FK22/FJ22)-1</f>
        <v>#DIV/0!</v>
      </c>
      <c r="FL23" s="35" t="e">
        <f t="shared" ref="FL23" si="1844">(FL22/FK22)-1</f>
        <v>#DIV/0!</v>
      </c>
      <c r="FM23" s="35" t="e">
        <f t="shared" ref="FM23" si="1845">(FM22/FL22)-1</f>
        <v>#DIV/0!</v>
      </c>
      <c r="FN23" s="35" t="e">
        <f t="shared" ref="FN23" si="1846">(FN22/FM22)-1</f>
        <v>#DIV/0!</v>
      </c>
      <c r="FO23" s="35" t="e">
        <f t="shared" ref="FO23" si="1847">(FO22/FN22)-1</f>
        <v>#DIV/0!</v>
      </c>
      <c r="FP23" s="35" t="e">
        <f t="shared" ref="FP23" si="1848">(FP22/FO22)-1</f>
        <v>#DIV/0!</v>
      </c>
      <c r="FQ23" s="35" t="e">
        <f t="shared" ref="FQ23" si="1849">(FQ22/FP22)-1</f>
        <v>#DIV/0!</v>
      </c>
      <c r="FR23" s="35" t="e">
        <f t="shared" ref="FR23" si="1850">(FR22/FQ22)-1</f>
        <v>#DIV/0!</v>
      </c>
      <c r="FS23" s="35" t="e">
        <f t="shared" ref="FS23" si="1851">(FS22/FR22)-1</f>
        <v>#DIV/0!</v>
      </c>
      <c r="FT23" s="35" t="e">
        <f t="shared" ref="FT23" si="1852">(FT22/FS22)-1</f>
        <v>#DIV/0!</v>
      </c>
      <c r="FU23" s="35" t="e">
        <f t="shared" ref="FU23" si="1853">(FU22/FT22)-1</f>
        <v>#DIV/0!</v>
      </c>
      <c r="FV23" s="35" t="e">
        <f t="shared" ref="FV23" si="1854">(FV22/FU22)-1</f>
        <v>#DIV/0!</v>
      </c>
      <c r="FW23" s="35" t="e">
        <f t="shared" ref="FW23" si="1855">(FW22/FV22)-1</f>
        <v>#DIV/0!</v>
      </c>
      <c r="FX23" s="35" t="e">
        <f t="shared" ref="FX23" si="1856">(FX22/FW22)-1</f>
        <v>#DIV/0!</v>
      </c>
      <c r="FY23" s="35" t="e">
        <f t="shared" ref="FY23" si="1857">(FY22/FX22)-1</f>
        <v>#DIV/0!</v>
      </c>
      <c r="FZ23" s="35" t="e">
        <f t="shared" ref="FZ23" si="1858">(FZ22/FY22)-1</f>
        <v>#DIV/0!</v>
      </c>
      <c r="GA23" s="35" t="e">
        <f t="shared" ref="GA23" si="1859">(GA22/FZ22)-1</f>
        <v>#DIV/0!</v>
      </c>
      <c r="GB23" s="35" t="e">
        <f t="shared" ref="GB23" si="1860">(GB22/GA22)-1</f>
        <v>#DIV/0!</v>
      </c>
      <c r="GC23" s="35" t="e">
        <f t="shared" ref="GC23" si="1861">(GC22/GB22)-1</f>
        <v>#DIV/0!</v>
      </c>
      <c r="GD23" s="35" t="e">
        <f t="shared" ref="GD23" si="1862">(GD22/GC22)-1</f>
        <v>#DIV/0!</v>
      </c>
      <c r="GE23" s="35" t="e">
        <f t="shared" ref="GE23" si="1863">(GE22/GD22)-1</f>
        <v>#DIV/0!</v>
      </c>
      <c r="GF23" s="35" t="e">
        <f t="shared" ref="GF23" si="1864">(GF22/GE22)-1</f>
        <v>#DIV/0!</v>
      </c>
      <c r="GG23" s="35" t="e">
        <f t="shared" ref="GG23" si="1865">(GG22/GF22)-1</f>
        <v>#DIV/0!</v>
      </c>
      <c r="GH23" s="35" t="e">
        <f t="shared" ref="GH23" si="1866">(GH22/GG22)-1</f>
        <v>#DIV/0!</v>
      </c>
      <c r="GI23" s="35" t="e">
        <f t="shared" ref="GI23" si="1867">(GI22/GH22)-1</f>
        <v>#DIV/0!</v>
      </c>
      <c r="GJ23" s="35" t="e">
        <f t="shared" ref="GJ23" si="1868">(GJ22/GI22)-1</f>
        <v>#DIV/0!</v>
      </c>
      <c r="GK23" s="35" t="e">
        <f t="shared" ref="GK23" si="1869">(GK22/GJ22)-1</f>
        <v>#DIV/0!</v>
      </c>
      <c r="GL23" s="35" t="e">
        <f t="shared" ref="GL23" si="1870">(GL22/GK22)-1</f>
        <v>#DIV/0!</v>
      </c>
      <c r="GM23" s="35" t="e">
        <f t="shared" ref="GM23" si="1871">(GM22/GL22)-1</f>
        <v>#DIV/0!</v>
      </c>
      <c r="GN23" s="35" t="e">
        <f t="shared" ref="GN23" si="1872">(GN22/GM22)-1</f>
        <v>#DIV/0!</v>
      </c>
      <c r="GO23" s="35" t="e">
        <f t="shared" ref="GO23" si="1873">(GO22/GN22)-1</f>
        <v>#DIV/0!</v>
      </c>
      <c r="GP23" s="35" t="e">
        <f t="shared" ref="GP23" si="1874">(GP22/GO22)-1</f>
        <v>#DIV/0!</v>
      </c>
      <c r="GQ23" s="35" t="e">
        <f t="shared" ref="GQ23" si="1875">(GQ22/GP22)-1</f>
        <v>#DIV/0!</v>
      </c>
      <c r="GR23" s="35" t="e">
        <f t="shared" ref="GR23" si="1876">(GR22/GQ22)-1</f>
        <v>#DIV/0!</v>
      </c>
      <c r="GS23" s="35" t="e">
        <f t="shared" ref="GS23" si="1877">(GS22/GR22)-1</f>
        <v>#DIV/0!</v>
      </c>
      <c r="GT23" s="35" t="e">
        <f t="shared" ref="GT23" si="1878">(GT22/GS22)-1</f>
        <v>#DIV/0!</v>
      </c>
      <c r="GU23" s="35" t="e">
        <f t="shared" ref="GU23" si="1879">(GU22/GT22)-1</f>
        <v>#DIV/0!</v>
      </c>
      <c r="GV23" s="35" t="e">
        <f t="shared" ref="GV23" si="1880">(GV22/GU22)-1</f>
        <v>#DIV/0!</v>
      </c>
      <c r="GW23" s="35" t="e">
        <f t="shared" ref="GW23" si="1881">(GW22/GV22)-1</f>
        <v>#DIV/0!</v>
      </c>
      <c r="GX23" s="35" t="e">
        <f t="shared" ref="GX23" si="1882">(GX22/GW22)-1</f>
        <v>#DIV/0!</v>
      </c>
      <c r="GY23" s="35" t="e">
        <f t="shared" ref="GY23" si="1883">(GY22/GX22)-1</f>
        <v>#DIV/0!</v>
      </c>
      <c r="GZ23" s="35" t="e">
        <f t="shared" ref="GZ23" si="1884">(GZ22/GY22)-1</f>
        <v>#DIV/0!</v>
      </c>
      <c r="HA23" s="35" t="e">
        <f t="shared" ref="HA23" si="1885">(HA22/GZ22)-1</f>
        <v>#DIV/0!</v>
      </c>
      <c r="HB23" s="35" t="e">
        <f t="shared" ref="HB23" si="1886">(HB22/HA22)-1</f>
        <v>#DIV/0!</v>
      </c>
      <c r="HC23" s="35" t="e">
        <f t="shared" ref="HC23" si="1887">(HC22/HB22)-1</f>
        <v>#DIV/0!</v>
      </c>
      <c r="HD23" s="35" t="e">
        <f t="shared" ref="HD23" si="1888">(HD22/HC22)-1</f>
        <v>#DIV/0!</v>
      </c>
      <c r="HE23" s="35" t="e">
        <f t="shared" ref="HE23" si="1889">(HE22/HD22)-1</f>
        <v>#DIV/0!</v>
      </c>
      <c r="HF23" s="35" t="e">
        <f t="shared" ref="HF23" si="1890">(HF22/HE22)-1</f>
        <v>#DIV/0!</v>
      </c>
      <c r="HG23" s="35" t="e">
        <f t="shared" ref="HG23" si="1891">(HG22/HF22)-1</f>
        <v>#DIV/0!</v>
      </c>
      <c r="HH23" s="35" t="e">
        <f t="shared" ref="HH23" si="1892">(HH22/HG22)-1</f>
        <v>#DIV/0!</v>
      </c>
      <c r="HI23" s="35" t="e">
        <f t="shared" ref="HI23" si="1893">(HI22/HH22)-1</f>
        <v>#DIV/0!</v>
      </c>
      <c r="HJ23" s="35" t="e">
        <f t="shared" ref="HJ23" si="1894">(HJ22/HI22)-1</f>
        <v>#DIV/0!</v>
      </c>
      <c r="HK23" s="35" t="e">
        <f t="shared" ref="HK23" si="1895">(HK22/HJ22)-1</f>
        <v>#DIV/0!</v>
      </c>
      <c r="HL23" s="35" t="e">
        <f t="shared" ref="HL23" si="1896">(HL22/HK22)-1</f>
        <v>#DIV/0!</v>
      </c>
      <c r="HM23" s="35" t="e">
        <f t="shared" ref="HM23" si="1897">(HM22/HL22)-1</f>
        <v>#DIV/0!</v>
      </c>
      <c r="HN23" s="35" t="e">
        <f t="shared" ref="HN23" si="1898">(HN22/HM22)-1</f>
        <v>#DIV/0!</v>
      </c>
      <c r="HO23" s="35" t="e">
        <f t="shared" ref="HO23" si="1899">(HO22/HN22)-1</f>
        <v>#DIV/0!</v>
      </c>
      <c r="HP23" s="35" t="e">
        <f t="shared" ref="HP23" si="1900">(HP22/HO22)-1</f>
        <v>#DIV/0!</v>
      </c>
      <c r="HQ23" s="35" t="e">
        <f t="shared" ref="HQ23" si="1901">(HQ22/HP22)-1</f>
        <v>#DIV/0!</v>
      </c>
      <c r="HR23" s="35" t="e">
        <f t="shared" ref="HR23" si="1902">(HR22/HQ22)-1</f>
        <v>#DIV/0!</v>
      </c>
      <c r="HS23" s="35" t="e">
        <f t="shared" ref="HS23" si="1903">(HS22/HR22)-1</f>
        <v>#DIV/0!</v>
      </c>
      <c r="HT23" s="35" t="e">
        <f t="shared" ref="HT23" si="1904">(HT22/HS22)-1</f>
        <v>#DIV/0!</v>
      </c>
      <c r="HU23" s="35" t="e">
        <f t="shared" ref="HU23" si="1905">(HU22/HT22)-1</f>
        <v>#DIV/0!</v>
      </c>
      <c r="HV23" s="35" t="e">
        <f t="shared" ref="HV23" si="1906">(HV22/HU22)-1</f>
        <v>#DIV/0!</v>
      </c>
      <c r="HW23" s="35" t="e">
        <f t="shared" ref="HW23" si="1907">(HW22/HV22)-1</f>
        <v>#DIV/0!</v>
      </c>
      <c r="HX23" s="35" t="e">
        <f t="shared" ref="HX23" si="1908">(HX22/HW22)-1</f>
        <v>#DIV/0!</v>
      </c>
      <c r="HY23" s="35" t="e">
        <f t="shared" ref="HY23" si="1909">(HY22/HX22)-1</f>
        <v>#DIV/0!</v>
      </c>
      <c r="HZ23" s="35" t="e">
        <f t="shared" ref="HZ23" si="1910">(HZ22/HY22)-1</f>
        <v>#DIV/0!</v>
      </c>
      <c r="IA23" s="35" t="e">
        <f t="shared" ref="IA23" si="1911">(IA22/HZ22)-1</f>
        <v>#DIV/0!</v>
      </c>
      <c r="IB23" s="35" t="e">
        <f t="shared" ref="IB23" si="1912">(IB22/IA22)-1</f>
        <v>#DIV/0!</v>
      </c>
      <c r="IC23" s="35" t="e">
        <f t="shared" ref="IC23" si="1913">(IC22/IB22)-1</f>
        <v>#DIV/0!</v>
      </c>
      <c r="ID23" s="35" t="e">
        <f t="shared" ref="ID23" si="1914">(ID22/IC22)-1</f>
        <v>#DIV/0!</v>
      </c>
      <c r="IE23" s="35" t="e">
        <f t="shared" ref="IE23" si="1915">(IE22/ID22)-1</f>
        <v>#DIV/0!</v>
      </c>
      <c r="IF23" s="35" t="e">
        <f t="shared" ref="IF23" si="1916">(IF22/IE22)-1</f>
        <v>#DIV/0!</v>
      </c>
      <c r="IG23" s="35" t="e">
        <f t="shared" ref="IG23" si="1917">(IG22/IF22)-1</f>
        <v>#DIV/0!</v>
      </c>
    </row>
    <row r="24" spans="2:241" ht="17" thickBot="1">
      <c r="B24" s="36" t="s">
        <v>80</v>
      </c>
      <c r="D24" s="36"/>
      <c r="E24" s="56">
        <f>E22</f>
        <v>4</v>
      </c>
      <c r="F24" s="56">
        <f t="shared" ref="F24:AK24" si="1918">F22-E22</f>
        <v>2</v>
      </c>
      <c r="G24" s="56">
        <f t="shared" si="1918"/>
        <v>3</v>
      </c>
      <c r="H24" s="56">
        <f t="shared" si="1918"/>
        <v>4</v>
      </c>
      <c r="I24" s="56">
        <f t="shared" si="1918"/>
        <v>8</v>
      </c>
      <c r="J24" s="56">
        <f t="shared" si="1918"/>
        <v>9</v>
      </c>
      <c r="K24" s="56">
        <f t="shared" si="1918"/>
        <v>9</v>
      </c>
      <c r="L24" s="56">
        <f t="shared" si="1918"/>
        <v>2</v>
      </c>
      <c r="M24" s="56">
        <f t="shared" si="1918"/>
        <v>18</v>
      </c>
      <c r="N24" s="56">
        <f t="shared" si="1918"/>
        <v>19</v>
      </c>
      <c r="O24" s="56">
        <f t="shared" si="1918"/>
        <v>34</v>
      </c>
      <c r="P24" s="56">
        <f t="shared" si="1918"/>
        <v>57</v>
      </c>
      <c r="Q24" s="56">
        <f t="shared" si="1918"/>
        <v>76</v>
      </c>
      <c r="R24" s="56">
        <f t="shared" si="1918"/>
        <v>86</v>
      </c>
      <c r="S24" s="56">
        <f t="shared" si="1918"/>
        <v>117</v>
      </c>
      <c r="T24" s="56">
        <f t="shared" si="1918"/>
        <v>194</v>
      </c>
      <c r="U24" s="56">
        <f t="shared" si="1918"/>
        <v>143</v>
      </c>
      <c r="V24" s="56">
        <f t="shared" si="1918"/>
        <v>235</v>
      </c>
      <c r="W24" s="56">
        <f t="shared" si="1918"/>
        <v>260</v>
      </c>
      <c r="X24" s="56">
        <f t="shared" si="1918"/>
        <v>320</v>
      </c>
      <c r="Y24" s="56">
        <f t="shared" si="1918"/>
        <v>460</v>
      </c>
      <c r="Z24" s="56">
        <f t="shared" si="1918"/>
        <v>302</v>
      </c>
      <c r="AA24" s="56">
        <f t="shared" si="1918"/>
        <v>633</v>
      </c>
      <c r="AB24" s="56">
        <f t="shared" si="1918"/>
        <v>549</v>
      </c>
      <c r="AC24" s="56">
        <f t="shared" si="1918"/>
        <v>724</v>
      </c>
      <c r="AD24" s="56">
        <f t="shared" si="1918"/>
        <v>902</v>
      </c>
      <c r="AE24" s="56">
        <f t="shared" si="1918"/>
        <v>792</v>
      </c>
      <c r="AF24" s="56">
        <f t="shared" si="1918"/>
        <v>446</v>
      </c>
      <c r="AG24" s="56">
        <f t="shared" si="1918"/>
        <v>1035</v>
      </c>
      <c r="AH24" s="56">
        <f t="shared" si="1918"/>
        <v>808</v>
      </c>
      <c r="AI24" s="56">
        <f t="shared" si="1918"/>
        <v>783</v>
      </c>
      <c r="AJ24" s="56">
        <f t="shared" si="1918"/>
        <v>852</v>
      </c>
      <c r="AK24" s="56">
        <f t="shared" si="1918"/>
        <v>638</v>
      </c>
      <c r="AL24" s="56">
        <f t="shared" ref="AL24:BQ24" si="1919">AL22-AK22</f>
        <v>754</v>
      </c>
      <c r="AM24" s="56">
        <f t="shared" si="1919"/>
        <v>452</v>
      </c>
      <c r="AN24" s="56">
        <f t="shared" si="1919"/>
        <v>712</v>
      </c>
      <c r="AO24" s="56">
        <f t="shared" si="1919"/>
        <v>699</v>
      </c>
      <c r="AP24" s="56">
        <f t="shared" si="1919"/>
        <v>815</v>
      </c>
      <c r="AQ24" s="56">
        <f t="shared" si="1919"/>
        <v>1516</v>
      </c>
      <c r="AR24" s="56">
        <f t="shared" si="1919"/>
        <v>515</v>
      </c>
      <c r="AS24" s="56">
        <f t="shared" si="1919"/>
        <v>598</v>
      </c>
      <c r="AT24" s="56">
        <f t="shared" si="1919"/>
        <v>349</v>
      </c>
      <c r="AU24" s="56">
        <f t="shared" si="1919"/>
        <v>514</v>
      </c>
      <c r="AV24" s="56">
        <f t="shared" si="1919"/>
        <v>643</v>
      </c>
      <c r="AW24" s="56">
        <f t="shared" si="1919"/>
        <v>750</v>
      </c>
      <c r="AX24" s="56">
        <f t="shared" si="1919"/>
        <v>181</v>
      </c>
      <c r="AY24" s="56">
        <f t="shared" si="1919"/>
        <v>663</v>
      </c>
      <c r="AZ24" s="56">
        <f t="shared" si="1919"/>
        <v>521</v>
      </c>
      <c r="BA24" s="56">
        <f t="shared" si="1919"/>
        <v>657</v>
      </c>
      <c r="BB24" s="56">
        <f t="shared" si="1919"/>
        <v>516</v>
      </c>
      <c r="BC24" s="56">
        <f t="shared" si="1919"/>
        <v>603</v>
      </c>
      <c r="BD24" s="56">
        <f t="shared" si="1919"/>
        <v>371</v>
      </c>
      <c r="BE24" s="56">
        <f t="shared" si="1919"/>
        <v>444</v>
      </c>
      <c r="BF24" s="56">
        <f t="shared" si="1919"/>
        <v>474</v>
      </c>
      <c r="BG24" s="56">
        <f t="shared" si="1919"/>
        <v>412</v>
      </c>
      <c r="BH24" s="56">
        <f t="shared" si="1919"/>
        <v>163</v>
      </c>
      <c r="BI24" s="56">
        <f t="shared" si="1919"/>
        <v>295</v>
      </c>
      <c r="BJ24" s="56">
        <f t="shared" si="1919"/>
        <v>183</v>
      </c>
      <c r="BK24" s="56">
        <f t="shared" si="1919"/>
        <v>368</v>
      </c>
      <c r="BL24" s="56">
        <f t="shared" si="1919"/>
        <v>295</v>
      </c>
      <c r="BM24" s="56">
        <f t="shared" si="1919"/>
        <v>203</v>
      </c>
      <c r="BN24" s="56">
        <f t="shared" si="1919"/>
        <v>92</v>
      </c>
      <c r="BO24" s="56">
        <f t="shared" si="1919"/>
        <v>242</v>
      </c>
      <c r="BP24" s="56">
        <f t="shared" si="1919"/>
        <v>178</v>
      </c>
      <c r="BQ24" s="56">
        <f t="shared" si="1919"/>
        <v>480</v>
      </c>
      <c r="BR24" s="56">
        <f t="shared" ref="BR24:CC24" si="1920">BR22-BQ22</f>
        <v>533</v>
      </c>
      <c r="BS24" s="56">
        <f t="shared" si="1920"/>
        <v>553</v>
      </c>
      <c r="BT24" s="56">
        <f t="shared" si="1920"/>
        <v>138</v>
      </c>
      <c r="BU24" s="56">
        <f t="shared" si="1920"/>
        <v>175</v>
      </c>
      <c r="BV24" s="56">
        <f t="shared" si="1920"/>
        <v>98</v>
      </c>
      <c r="BW24" s="56">
        <f t="shared" si="1920"/>
        <v>234</v>
      </c>
      <c r="BX24" s="56">
        <f t="shared" si="1920"/>
        <v>219</v>
      </c>
      <c r="BY24" s="56">
        <f t="shared" si="1920"/>
        <v>187</v>
      </c>
      <c r="BZ24" s="56">
        <f t="shared" si="1920"/>
        <v>264</v>
      </c>
      <c r="CA24" s="56">
        <f t="shared" si="1920"/>
        <v>227</v>
      </c>
      <c r="CB24" s="56">
        <f t="shared" si="1920"/>
        <v>226</v>
      </c>
      <c r="CC24" s="56">
        <f t="shared" si="1920"/>
        <v>173</v>
      </c>
      <c r="CD24" s="56">
        <f t="shared" ref="CD24:CV24" si="1921">CD22-CC22</f>
        <v>223</v>
      </c>
      <c r="CE24" s="56">
        <f t="shared" si="1921"/>
        <v>228</v>
      </c>
      <c r="CF24" s="56">
        <f t="shared" si="1921"/>
        <v>252</v>
      </c>
      <c r="CG24" s="56">
        <f t="shared" si="1921"/>
        <v>288</v>
      </c>
      <c r="CH24" s="56">
        <f t="shared" si="1921"/>
        <v>271</v>
      </c>
      <c r="CI24" s="56">
        <f t="shared" si="1921"/>
        <v>152</v>
      </c>
      <c r="CJ24" s="56">
        <f t="shared" si="1921"/>
        <v>165</v>
      </c>
      <c r="CK24" s="56">
        <f t="shared" si="1921"/>
        <v>219</v>
      </c>
      <c r="CL24" s="56">
        <f t="shared" si="1921"/>
        <v>285</v>
      </c>
      <c r="CM24" s="56">
        <f t="shared" si="1921"/>
        <v>304</v>
      </c>
      <c r="CN24" s="56">
        <f t="shared" si="1921"/>
        <v>350</v>
      </c>
      <c r="CO24" s="56">
        <f t="shared" si="1921"/>
        <v>257</v>
      </c>
      <c r="CP24" s="56">
        <f t="shared" si="1921"/>
        <v>-32203</v>
      </c>
      <c r="CQ24" s="56">
        <f t="shared" si="1921"/>
        <v>0</v>
      </c>
      <c r="CR24" s="56">
        <f t="shared" si="1921"/>
        <v>0</v>
      </c>
      <c r="CS24" s="56">
        <f t="shared" si="1921"/>
        <v>0</v>
      </c>
      <c r="CT24" s="56">
        <f t="shared" si="1921"/>
        <v>0</v>
      </c>
      <c r="CU24" s="56">
        <f t="shared" si="1921"/>
        <v>0</v>
      </c>
      <c r="CV24" s="56">
        <f t="shared" si="1921"/>
        <v>0</v>
      </c>
      <c r="CW24" s="56">
        <f t="shared" ref="CW24" si="1922">CW22-CV22</f>
        <v>0</v>
      </c>
      <c r="CX24" s="56">
        <f t="shared" ref="CX24" si="1923">CX22-CW22</f>
        <v>0</v>
      </c>
      <c r="CY24" s="56">
        <f t="shared" ref="CY24" si="1924">CY22-CX22</f>
        <v>0</v>
      </c>
      <c r="CZ24" s="56">
        <f t="shared" ref="CZ24" si="1925">CZ22-CY22</f>
        <v>0</v>
      </c>
      <c r="DA24" s="56">
        <f t="shared" ref="DA24" si="1926">DA22-CZ22</f>
        <v>0</v>
      </c>
      <c r="DB24" s="56">
        <f t="shared" ref="DB24" si="1927">DB22-DA22</f>
        <v>0</v>
      </c>
      <c r="DC24" s="56">
        <f t="shared" ref="DC24" si="1928">DC22-DB22</f>
        <v>0</v>
      </c>
      <c r="DD24" s="56">
        <f t="shared" ref="DD24" si="1929">DD22-DC22</f>
        <v>0</v>
      </c>
      <c r="DE24" s="56">
        <f t="shared" ref="DE24" si="1930">DE22-DD22</f>
        <v>0</v>
      </c>
      <c r="DF24" s="56">
        <f t="shared" ref="DF24" si="1931">DF22-DE22</f>
        <v>0</v>
      </c>
      <c r="DG24" s="56">
        <f t="shared" ref="DG24" si="1932">DG22-DF22</f>
        <v>0</v>
      </c>
      <c r="DH24" s="56">
        <f t="shared" ref="DH24" si="1933">DH22-DG22</f>
        <v>0</v>
      </c>
      <c r="DI24" s="56">
        <f t="shared" ref="DI24" si="1934">DI22-DH22</f>
        <v>0</v>
      </c>
      <c r="DJ24" s="56">
        <f t="shared" ref="DJ24" si="1935">DJ22-DI22</f>
        <v>0</v>
      </c>
      <c r="DK24" s="56">
        <f t="shared" ref="DK24" si="1936">DK22-DJ22</f>
        <v>0</v>
      </c>
      <c r="DL24" s="56">
        <f t="shared" ref="DL24" si="1937">DL22-DK22</f>
        <v>0</v>
      </c>
      <c r="DM24" s="56">
        <f t="shared" ref="DM24" si="1938">DM22-DL22</f>
        <v>0</v>
      </c>
      <c r="DN24" s="56">
        <f t="shared" ref="DN24" si="1939">DN22-DM22</f>
        <v>0</v>
      </c>
      <c r="DO24" s="56">
        <f t="shared" ref="DO24" si="1940">DO22-DN22</f>
        <v>0</v>
      </c>
      <c r="DP24" s="56">
        <f t="shared" ref="DP24" si="1941">DP22-DO22</f>
        <v>0</v>
      </c>
      <c r="DQ24" s="56">
        <f t="shared" ref="DQ24" si="1942">DQ22-DP22</f>
        <v>0</v>
      </c>
      <c r="DR24" s="56">
        <f t="shared" ref="DR24" si="1943">DR22-DQ22</f>
        <v>0</v>
      </c>
      <c r="DS24" s="56">
        <f t="shared" ref="DS24" si="1944">DS22-DR22</f>
        <v>0</v>
      </c>
      <c r="DT24" s="56">
        <f t="shared" ref="DT24" si="1945">DT22-DS22</f>
        <v>0</v>
      </c>
      <c r="DU24" s="56">
        <f t="shared" ref="DU24" si="1946">DU22-DT22</f>
        <v>0</v>
      </c>
      <c r="DV24" s="56">
        <f t="shared" ref="DV24" si="1947">DV22-DU22</f>
        <v>0</v>
      </c>
      <c r="DW24" s="56">
        <f t="shared" ref="DW24" si="1948">DW22-DV22</f>
        <v>0</v>
      </c>
      <c r="DX24" s="56">
        <f t="shared" ref="DX24" si="1949">DX22-DW22</f>
        <v>0</v>
      </c>
      <c r="DY24" s="56">
        <f t="shared" ref="DY24" si="1950">DY22-DX22</f>
        <v>0</v>
      </c>
      <c r="DZ24" s="56">
        <f t="shared" ref="DZ24" si="1951">DZ22-DY22</f>
        <v>0</v>
      </c>
      <c r="EA24" s="56">
        <f t="shared" ref="EA24" si="1952">EA22-DZ22</f>
        <v>0</v>
      </c>
      <c r="EB24" s="56">
        <f t="shared" ref="EB24" si="1953">EB22-EA22</f>
        <v>0</v>
      </c>
      <c r="EC24" s="56">
        <f t="shared" ref="EC24" si="1954">EC22-EB22</f>
        <v>0</v>
      </c>
      <c r="ED24" s="56">
        <f t="shared" ref="ED24" si="1955">ED22-EC22</f>
        <v>0</v>
      </c>
      <c r="EE24" s="56">
        <f t="shared" ref="EE24" si="1956">EE22-ED22</f>
        <v>0</v>
      </c>
      <c r="EF24" s="56">
        <f t="shared" ref="EF24" si="1957">EF22-EE22</f>
        <v>0</v>
      </c>
      <c r="EG24" s="56">
        <f t="shared" ref="EG24" si="1958">EG22-EF22</f>
        <v>0</v>
      </c>
      <c r="EH24" s="56">
        <f t="shared" ref="EH24" si="1959">EH22-EG22</f>
        <v>0</v>
      </c>
      <c r="EI24" s="56">
        <f t="shared" ref="EI24" si="1960">EI22-EH22</f>
        <v>0</v>
      </c>
      <c r="EJ24" s="56">
        <f t="shared" ref="EJ24" si="1961">EJ22-EI22</f>
        <v>0</v>
      </c>
      <c r="EK24" s="56">
        <f t="shared" ref="EK24" si="1962">EK22-EJ22</f>
        <v>0</v>
      </c>
      <c r="EL24" s="56">
        <f t="shared" ref="EL24" si="1963">EL22-EK22</f>
        <v>0</v>
      </c>
      <c r="EM24" s="56">
        <f t="shared" ref="EM24" si="1964">EM22-EL22</f>
        <v>0</v>
      </c>
      <c r="EN24" s="56">
        <f t="shared" ref="EN24" si="1965">EN22-EM22</f>
        <v>0</v>
      </c>
      <c r="EO24" s="56">
        <f t="shared" ref="EO24" si="1966">EO22-EN22</f>
        <v>0</v>
      </c>
      <c r="EP24" s="56">
        <f t="shared" ref="EP24" si="1967">EP22-EO22</f>
        <v>0</v>
      </c>
      <c r="EQ24" s="56">
        <f t="shared" ref="EQ24" si="1968">EQ22-EP22</f>
        <v>0</v>
      </c>
      <c r="ER24" s="56">
        <f t="shared" ref="ER24" si="1969">ER22-EQ22</f>
        <v>0</v>
      </c>
      <c r="ES24" s="56">
        <f t="shared" ref="ES24" si="1970">ES22-ER22</f>
        <v>0</v>
      </c>
      <c r="ET24" s="56">
        <f t="shared" ref="ET24" si="1971">ET22-ES22</f>
        <v>0</v>
      </c>
      <c r="EU24" s="56">
        <f t="shared" ref="EU24" si="1972">EU22-ET22</f>
        <v>0</v>
      </c>
      <c r="EV24" s="56">
        <f t="shared" ref="EV24" si="1973">EV22-EU22</f>
        <v>0</v>
      </c>
      <c r="EW24" s="56">
        <f t="shared" ref="EW24" si="1974">EW22-EV22</f>
        <v>0</v>
      </c>
      <c r="EX24" s="56">
        <f t="shared" ref="EX24" si="1975">EX22-EW22</f>
        <v>0</v>
      </c>
      <c r="EY24" s="56">
        <f t="shared" ref="EY24" si="1976">EY22-EX22</f>
        <v>0</v>
      </c>
      <c r="EZ24" s="56">
        <f t="shared" ref="EZ24" si="1977">EZ22-EY22</f>
        <v>0</v>
      </c>
      <c r="FA24" s="56">
        <f t="shared" ref="FA24" si="1978">FA22-EZ22</f>
        <v>0</v>
      </c>
      <c r="FB24" s="56">
        <f t="shared" ref="FB24" si="1979">FB22-FA22</f>
        <v>0</v>
      </c>
      <c r="FC24" s="56">
        <f t="shared" ref="FC24" si="1980">FC22-FB22</f>
        <v>0</v>
      </c>
      <c r="FD24" s="56">
        <f t="shared" ref="FD24" si="1981">FD22-FC22</f>
        <v>0</v>
      </c>
      <c r="FE24" s="56">
        <f t="shared" ref="FE24" si="1982">FE22-FD22</f>
        <v>0</v>
      </c>
      <c r="FF24" s="56">
        <f t="shared" ref="FF24" si="1983">FF22-FE22</f>
        <v>0</v>
      </c>
      <c r="FG24" s="56">
        <f t="shared" ref="FG24" si="1984">FG22-FF22</f>
        <v>0</v>
      </c>
      <c r="FH24" s="56">
        <f t="shared" ref="FH24" si="1985">FH22-FG22</f>
        <v>0</v>
      </c>
      <c r="FI24" s="56">
        <f t="shared" ref="FI24" si="1986">FI22-FH22</f>
        <v>0</v>
      </c>
      <c r="FJ24" s="56">
        <f t="shared" ref="FJ24" si="1987">FJ22-FI22</f>
        <v>0</v>
      </c>
      <c r="FK24" s="56">
        <f t="shared" ref="FK24" si="1988">FK22-FJ22</f>
        <v>0</v>
      </c>
      <c r="FL24" s="56">
        <f t="shared" ref="FL24" si="1989">FL22-FK22</f>
        <v>0</v>
      </c>
      <c r="FM24" s="56">
        <f t="shared" ref="FM24" si="1990">FM22-FL22</f>
        <v>0</v>
      </c>
      <c r="FN24" s="56">
        <f t="shared" ref="FN24" si="1991">FN22-FM22</f>
        <v>0</v>
      </c>
      <c r="FO24" s="56">
        <f t="shared" ref="FO24" si="1992">FO22-FN22</f>
        <v>0</v>
      </c>
      <c r="FP24" s="56">
        <f t="shared" ref="FP24" si="1993">FP22-FO22</f>
        <v>0</v>
      </c>
      <c r="FQ24" s="56">
        <f t="shared" ref="FQ24" si="1994">FQ22-FP22</f>
        <v>0</v>
      </c>
      <c r="FR24" s="56">
        <f t="shared" ref="FR24" si="1995">FR22-FQ22</f>
        <v>0</v>
      </c>
      <c r="FS24" s="56">
        <f t="shared" ref="FS24" si="1996">FS22-FR22</f>
        <v>0</v>
      </c>
      <c r="FT24" s="56">
        <f t="shared" ref="FT24" si="1997">FT22-FS22</f>
        <v>0</v>
      </c>
      <c r="FU24" s="56">
        <f t="shared" ref="FU24" si="1998">FU22-FT22</f>
        <v>0</v>
      </c>
      <c r="FV24" s="56">
        <f t="shared" ref="FV24" si="1999">FV22-FU22</f>
        <v>0</v>
      </c>
      <c r="FW24" s="56">
        <f t="shared" ref="FW24" si="2000">FW22-FV22</f>
        <v>0</v>
      </c>
      <c r="FX24" s="56">
        <f t="shared" ref="FX24" si="2001">FX22-FW22</f>
        <v>0</v>
      </c>
      <c r="FY24" s="56">
        <f t="shared" ref="FY24" si="2002">FY22-FX22</f>
        <v>0</v>
      </c>
      <c r="FZ24" s="56">
        <f t="shared" ref="FZ24" si="2003">FZ22-FY22</f>
        <v>0</v>
      </c>
      <c r="GA24" s="56">
        <f t="shared" ref="GA24" si="2004">GA22-FZ22</f>
        <v>0</v>
      </c>
      <c r="GB24" s="56">
        <f t="shared" ref="GB24" si="2005">GB22-GA22</f>
        <v>0</v>
      </c>
      <c r="GC24" s="56">
        <f t="shared" ref="GC24" si="2006">GC22-GB22</f>
        <v>0</v>
      </c>
      <c r="GD24" s="56">
        <f t="shared" ref="GD24" si="2007">GD22-GC22</f>
        <v>0</v>
      </c>
      <c r="GE24" s="56">
        <f t="shared" ref="GE24" si="2008">GE22-GD22</f>
        <v>0</v>
      </c>
      <c r="GF24" s="56">
        <f t="shared" ref="GF24" si="2009">GF22-GE22</f>
        <v>0</v>
      </c>
      <c r="GG24" s="56">
        <f t="shared" ref="GG24" si="2010">GG22-GF22</f>
        <v>0</v>
      </c>
      <c r="GH24" s="56">
        <f t="shared" ref="GH24" si="2011">GH22-GG22</f>
        <v>0</v>
      </c>
      <c r="GI24" s="56">
        <f t="shared" ref="GI24" si="2012">GI22-GH22</f>
        <v>0</v>
      </c>
      <c r="GJ24" s="56">
        <f t="shared" ref="GJ24" si="2013">GJ22-GI22</f>
        <v>0</v>
      </c>
      <c r="GK24" s="56">
        <f t="shared" ref="GK24" si="2014">GK22-GJ22</f>
        <v>0</v>
      </c>
      <c r="GL24" s="56">
        <f t="shared" ref="GL24" si="2015">GL22-GK22</f>
        <v>0</v>
      </c>
      <c r="GM24" s="56">
        <f t="shared" ref="GM24" si="2016">GM22-GL22</f>
        <v>0</v>
      </c>
      <c r="GN24" s="56">
        <f t="shared" ref="GN24" si="2017">GN22-GM22</f>
        <v>0</v>
      </c>
      <c r="GO24" s="56">
        <f t="shared" ref="GO24" si="2018">GO22-GN22</f>
        <v>0</v>
      </c>
      <c r="GP24" s="56">
        <f t="shared" ref="GP24" si="2019">GP22-GO22</f>
        <v>0</v>
      </c>
      <c r="GQ24" s="56">
        <f t="shared" ref="GQ24" si="2020">GQ22-GP22</f>
        <v>0</v>
      </c>
      <c r="GR24" s="56">
        <f t="shared" ref="GR24" si="2021">GR22-GQ22</f>
        <v>0</v>
      </c>
      <c r="GS24" s="56">
        <f t="shared" ref="GS24" si="2022">GS22-GR22</f>
        <v>0</v>
      </c>
      <c r="GT24" s="56">
        <f t="shared" ref="GT24" si="2023">GT22-GS22</f>
        <v>0</v>
      </c>
      <c r="GU24" s="56">
        <f t="shared" ref="GU24" si="2024">GU22-GT22</f>
        <v>0</v>
      </c>
      <c r="GV24" s="56">
        <f t="shared" ref="GV24" si="2025">GV22-GU22</f>
        <v>0</v>
      </c>
      <c r="GW24" s="56">
        <f t="shared" ref="GW24" si="2026">GW22-GV22</f>
        <v>0</v>
      </c>
      <c r="GX24" s="56">
        <f t="shared" ref="GX24" si="2027">GX22-GW22</f>
        <v>0</v>
      </c>
      <c r="GY24" s="56">
        <f t="shared" ref="GY24" si="2028">GY22-GX22</f>
        <v>0</v>
      </c>
      <c r="GZ24" s="56">
        <f t="shared" ref="GZ24" si="2029">GZ22-GY22</f>
        <v>0</v>
      </c>
      <c r="HA24" s="56">
        <f t="shared" ref="HA24" si="2030">HA22-GZ22</f>
        <v>0</v>
      </c>
      <c r="HB24" s="56">
        <f t="shared" ref="HB24" si="2031">HB22-HA22</f>
        <v>0</v>
      </c>
      <c r="HC24" s="56">
        <f t="shared" ref="HC24" si="2032">HC22-HB22</f>
        <v>0</v>
      </c>
      <c r="HD24" s="56">
        <f t="shared" ref="HD24" si="2033">HD22-HC22</f>
        <v>0</v>
      </c>
      <c r="HE24" s="56">
        <f t="shared" ref="HE24" si="2034">HE22-HD22</f>
        <v>0</v>
      </c>
      <c r="HF24" s="56">
        <f t="shared" ref="HF24" si="2035">HF22-HE22</f>
        <v>0</v>
      </c>
      <c r="HG24" s="56">
        <f t="shared" ref="HG24" si="2036">HG22-HF22</f>
        <v>0</v>
      </c>
      <c r="HH24" s="56">
        <f t="shared" ref="HH24" si="2037">HH22-HG22</f>
        <v>0</v>
      </c>
      <c r="HI24" s="56">
        <f t="shared" ref="HI24" si="2038">HI22-HH22</f>
        <v>0</v>
      </c>
      <c r="HJ24" s="56">
        <f t="shared" ref="HJ24" si="2039">HJ22-HI22</f>
        <v>0</v>
      </c>
      <c r="HK24" s="56">
        <f t="shared" ref="HK24" si="2040">HK22-HJ22</f>
        <v>0</v>
      </c>
      <c r="HL24" s="56">
        <f t="shared" ref="HL24" si="2041">HL22-HK22</f>
        <v>0</v>
      </c>
      <c r="HM24" s="56">
        <f t="shared" ref="HM24" si="2042">HM22-HL22</f>
        <v>0</v>
      </c>
      <c r="HN24" s="56">
        <f t="shared" ref="HN24" si="2043">HN22-HM22</f>
        <v>0</v>
      </c>
      <c r="HO24" s="56">
        <f t="shared" ref="HO24" si="2044">HO22-HN22</f>
        <v>0</v>
      </c>
      <c r="HP24" s="56">
        <f t="shared" ref="HP24" si="2045">HP22-HO22</f>
        <v>0</v>
      </c>
      <c r="HQ24" s="56">
        <f t="shared" ref="HQ24" si="2046">HQ22-HP22</f>
        <v>0</v>
      </c>
      <c r="HR24" s="56">
        <f t="shared" ref="HR24" si="2047">HR22-HQ22</f>
        <v>0</v>
      </c>
      <c r="HS24" s="56">
        <f t="shared" ref="HS24" si="2048">HS22-HR22</f>
        <v>0</v>
      </c>
      <c r="HT24" s="56">
        <f t="shared" ref="HT24" si="2049">HT22-HS22</f>
        <v>0</v>
      </c>
      <c r="HU24" s="56">
        <f t="shared" ref="HU24" si="2050">HU22-HT22</f>
        <v>0</v>
      </c>
      <c r="HV24" s="56">
        <f t="shared" ref="HV24" si="2051">HV22-HU22</f>
        <v>0</v>
      </c>
      <c r="HW24" s="56">
        <f t="shared" ref="HW24" si="2052">HW22-HV22</f>
        <v>0</v>
      </c>
      <c r="HX24" s="56">
        <f t="shared" ref="HX24" si="2053">HX22-HW22</f>
        <v>0</v>
      </c>
      <c r="HY24" s="56">
        <f t="shared" ref="HY24" si="2054">HY22-HX22</f>
        <v>0</v>
      </c>
      <c r="HZ24" s="56">
        <f t="shared" ref="HZ24" si="2055">HZ22-HY22</f>
        <v>0</v>
      </c>
      <c r="IA24" s="56">
        <f t="shared" ref="IA24" si="2056">IA22-HZ22</f>
        <v>0</v>
      </c>
      <c r="IB24" s="56">
        <f t="shared" ref="IB24" si="2057">IB22-IA22</f>
        <v>0</v>
      </c>
      <c r="IC24" s="56">
        <f t="shared" ref="IC24" si="2058">IC22-IB22</f>
        <v>0</v>
      </c>
      <c r="ID24" s="56">
        <f t="shared" ref="ID24" si="2059">ID22-IC22</f>
        <v>0</v>
      </c>
      <c r="IE24" s="56">
        <f t="shared" ref="IE24" si="2060">IE22-ID22</f>
        <v>0</v>
      </c>
      <c r="IF24" s="56">
        <f t="shared" ref="IF24" si="2061">IF22-IE22</f>
        <v>0</v>
      </c>
      <c r="IG24" s="56">
        <f t="shared" ref="IG24" si="2062">IG22-IF22</f>
        <v>0</v>
      </c>
    </row>
    <row r="25" spans="2:241" s="50" customFormat="1" ht="20" thickBot="1">
      <c r="B25" s="48" t="s">
        <v>86</v>
      </c>
      <c r="C25" s="49"/>
      <c r="D25" s="48"/>
      <c r="E25" s="48">
        <f t="shared" ref="E25:AJ25" si="2063">E22-E36-E8</f>
        <v>4</v>
      </c>
      <c r="F25" s="48">
        <f t="shared" si="2063"/>
        <v>6</v>
      </c>
      <c r="G25" s="48">
        <f t="shared" si="2063"/>
        <v>9</v>
      </c>
      <c r="H25" s="48">
        <f t="shared" si="2063"/>
        <v>13</v>
      </c>
      <c r="I25" s="48">
        <f t="shared" si="2063"/>
        <v>21</v>
      </c>
      <c r="J25" s="48">
        <f t="shared" si="2063"/>
        <v>30</v>
      </c>
      <c r="K25" s="48">
        <f t="shared" si="2063"/>
        <v>39</v>
      </c>
      <c r="L25" s="48">
        <f t="shared" si="2063"/>
        <v>41</v>
      </c>
      <c r="M25" s="48">
        <f t="shared" si="2063"/>
        <v>59</v>
      </c>
      <c r="N25" s="48">
        <f t="shared" si="2063"/>
        <v>78</v>
      </c>
      <c r="O25" s="48">
        <f t="shared" si="2063"/>
        <v>112</v>
      </c>
      <c r="P25" s="48">
        <f t="shared" si="2063"/>
        <v>168</v>
      </c>
      <c r="Q25" s="48">
        <f t="shared" si="2063"/>
        <v>243</v>
      </c>
      <c r="R25" s="48">
        <f t="shared" si="2063"/>
        <v>328</v>
      </c>
      <c r="S25" s="48">
        <f t="shared" si="2063"/>
        <v>444</v>
      </c>
      <c r="T25" s="48">
        <f t="shared" si="2063"/>
        <v>638</v>
      </c>
      <c r="U25" s="48">
        <f t="shared" si="2063"/>
        <v>779</v>
      </c>
      <c r="V25" s="48">
        <f t="shared" si="2063"/>
        <v>1009</v>
      </c>
      <c r="W25" s="48">
        <f t="shared" si="2063"/>
        <v>1263</v>
      </c>
      <c r="X25" s="48">
        <f t="shared" si="2063"/>
        <v>1581</v>
      </c>
      <c r="Y25" s="48">
        <f t="shared" si="2063"/>
        <v>2023</v>
      </c>
      <c r="Z25" s="48">
        <f t="shared" si="2063"/>
        <v>2307</v>
      </c>
      <c r="AA25" s="48">
        <f t="shared" si="2063"/>
        <v>2930</v>
      </c>
      <c r="AB25" s="48">
        <f t="shared" si="2063"/>
        <v>3441</v>
      </c>
      <c r="AC25" s="48">
        <f t="shared" si="2063"/>
        <v>4149</v>
      </c>
      <c r="AD25" s="48">
        <f t="shared" si="2063"/>
        <v>5027</v>
      </c>
      <c r="AE25" s="48">
        <f t="shared" si="2063"/>
        <v>5800</v>
      </c>
      <c r="AF25" s="48">
        <f t="shared" si="2063"/>
        <v>6225</v>
      </c>
      <c r="AG25" s="48">
        <f t="shared" si="2063"/>
        <v>7240</v>
      </c>
      <c r="AH25" s="48">
        <f t="shared" si="2063"/>
        <v>8021</v>
      </c>
      <c r="AI25" s="48">
        <f t="shared" si="2063"/>
        <v>8757</v>
      </c>
      <c r="AJ25" s="48">
        <f t="shared" si="2063"/>
        <v>9572</v>
      </c>
      <c r="AK25" s="48">
        <f t="shared" ref="AK25:BP25" si="2064">AK22-AK36-AK8</f>
        <v>10183</v>
      </c>
      <c r="AL25" s="48">
        <f t="shared" si="2064"/>
        <v>10908</v>
      </c>
      <c r="AM25" s="48">
        <f t="shared" si="2064"/>
        <v>11279</v>
      </c>
      <c r="AN25" s="48">
        <f t="shared" si="2064"/>
        <v>11913</v>
      </c>
      <c r="AO25" s="48">
        <f t="shared" si="2064"/>
        <v>12565</v>
      </c>
      <c r="AP25" s="48">
        <f t="shared" si="2064"/>
        <v>13342</v>
      </c>
      <c r="AQ25" s="48">
        <f t="shared" si="2064"/>
        <v>14804</v>
      </c>
      <c r="AR25" s="48">
        <f t="shared" si="2064"/>
        <v>15251</v>
      </c>
      <c r="AS25" s="48">
        <f t="shared" si="2064"/>
        <v>15804</v>
      </c>
      <c r="AT25" s="48">
        <f t="shared" si="2064"/>
        <v>16122</v>
      </c>
      <c r="AU25" s="48">
        <f t="shared" si="2064"/>
        <v>16534</v>
      </c>
      <c r="AV25" s="48">
        <f t="shared" si="2064"/>
        <v>17109</v>
      </c>
      <c r="AW25" s="48">
        <f t="shared" si="2064"/>
        <v>17719</v>
      </c>
      <c r="AX25" s="48">
        <f t="shared" si="2064"/>
        <v>17846</v>
      </c>
      <c r="AY25" s="48">
        <f t="shared" si="2064"/>
        <v>18388</v>
      </c>
      <c r="AZ25" s="48">
        <f t="shared" si="2064"/>
        <v>18882</v>
      </c>
      <c r="BA25" s="48">
        <f t="shared" si="2064"/>
        <v>19518</v>
      </c>
      <c r="BB25" s="48">
        <f t="shared" si="2064"/>
        <v>19700</v>
      </c>
      <c r="BC25" s="48">
        <f t="shared" si="2064"/>
        <v>20054</v>
      </c>
      <c r="BD25" s="48">
        <f t="shared" si="2064"/>
        <v>20332</v>
      </c>
      <c r="BE25" s="48">
        <f t="shared" si="2064"/>
        <v>20715</v>
      </c>
      <c r="BF25" s="48">
        <f t="shared" si="2064"/>
        <v>21114</v>
      </c>
      <c r="BG25" s="48">
        <f t="shared" si="2064"/>
        <v>21451</v>
      </c>
      <c r="BH25" s="48">
        <f t="shared" si="2064"/>
        <v>21561</v>
      </c>
      <c r="BI25" s="48">
        <f t="shared" si="2064"/>
        <v>21804</v>
      </c>
      <c r="BJ25" s="48">
        <f t="shared" si="2064"/>
        <v>21881</v>
      </c>
      <c r="BK25" s="48">
        <f t="shared" si="2064"/>
        <v>22184</v>
      </c>
      <c r="BL25" s="48">
        <f t="shared" si="2064"/>
        <v>22333</v>
      </c>
      <c r="BM25" s="48">
        <f t="shared" si="2064"/>
        <v>22496</v>
      </c>
      <c r="BN25" s="48">
        <f t="shared" si="2064"/>
        <v>22550</v>
      </c>
      <c r="BO25" s="48">
        <f t="shared" si="2064"/>
        <v>22749</v>
      </c>
      <c r="BP25" s="48">
        <f t="shared" si="2064"/>
        <v>22885</v>
      </c>
      <c r="BQ25" s="48">
        <f t="shared" ref="BQ25:CO25" si="2065">BQ22-BQ36-BQ8</f>
        <v>23017</v>
      </c>
      <c r="BR25" s="48">
        <f t="shared" si="2065"/>
        <v>23352</v>
      </c>
      <c r="BS25" s="48">
        <f t="shared" si="2065"/>
        <v>23732</v>
      </c>
      <c r="BT25" s="48">
        <f t="shared" si="2065"/>
        <v>23781</v>
      </c>
      <c r="BU25" s="48">
        <f t="shared" si="2065"/>
        <v>23897</v>
      </c>
      <c r="BV25" s="48">
        <f t="shared" si="2065"/>
        <v>23986</v>
      </c>
      <c r="BW25" s="48">
        <f t="shared" si="2065"/>
        <v>23737</v>
      </c>
      <c r="BX25" s="48">
        <f t="shared" si="2065"/>
        <v>23775</v>
      </c>
      <c r="BY25" s="48">
        <f t="shared" si="2065"/>
        <v>23937</v>
      </c>
      <c r="BZ25" s="48">
        <f t="shared" si="2065"/>
        <v>24065</v>
      </c>
      <c r="CA25" s="48">
        <f t="shared" si="2065"/>
        <v>23785</v>
      </c>
      <c r="CB25" s="48">
        <f t="shared" si="2065"/>
        <v>23182</v>
      </c>
      <c r="CC25" s="48">
        <f t="shared" si="2065"/>
        <v>21548</v>
      </c>
      <c r="CD25" s="48">
        <f t="shared" si="2065"/>
        <v>21754</v>
      </c>
      <c r="CE25" s="48">
        <f t="shared" si="2065"/>
        <v>21945</v>
      </c>
      <c r="CF25" s="48">
        <f t="shared" si="2065"/>
        <v>22183</v>
      </c>
      <c r="CG25" s="48">
        <f t="shared" si="2065"/>
        <v>21321</v>
      </c>
      <c r="CH25" s="48">
        <f t="shared" si="2065"/>
        <v>21464</v>
      </c>
      <c r="CI25" s="79">
        <f t="shared" si="2065"/>
        <v>11758</v>
      </c>
      <c r="CJ25" s="48">
        <f t="shared" si="2065"/>
        <v>11636</v>
      </c>
      <c r="CK25" s="48">
        <f t="shared" si="2065"/>
        <v>11569</v>
      </c>
      <c r="CL25" s="48">
        <f t="shared" si="2065"/>
        <v>11587</v>
      </c>
      <c r="CM25" s="48">
        <f t="shared" si="2065"/>
        <v>11860</v>
      </c>
      <c r="CN25" s="48">
        <f t="shared" si="2065"/>
        <v>11652</v>
      </c>
      <c r="CO25" s="48">
        <f t="shared" si="2065"/>
        <v>11621</v>
      </c>
      <c r="CP25" s="48"/>
      <c r="CQ25" s="48"/>
      <c r="CR25" s="48"/>
      <c r="CS25" s="48"/>
      <c r="CT25" s="48"/>
      <c r="CU25" s="48"/>
      <c r="CV25" s="48"/>
      <c r="CW25" s="48"/>
      <c r="CX25" s="48"/>
      <c r="CY25" s="48"/>
      <c r="CZ25" s="48"/>
      <c r="DA25" s="48"/>
      <c r="DB25" s="48"/>
      <c r="DC25" s="48"/>
      <c r="DD25" s="48"/>
      <c r="DE25" s="48"/>
      <c r="DF25" s="48"/>
      <c r="DG25" s="48"/>
      <c r="DH25" s="48"/>
      <c r="DI25" s="48"/>
      <c r="DJ25" s="48"/>
      <c r="DK25" s="48"/>
      <c r="DL25" s="48"/>
      <c r="DM25" s="48"/>
      <c r="DN25" s="48"/>
      <c r="DO25" s="48"/>
      <c r="DP25" s="48"/>
      <c r="DQ25" s="48"/>
      <c r="DR25" s="48"/>
      <c r="DS25" s="48"/>
      <c r="DT25" s="48"/>
      <c r="DU25" s="48"/>
      <c r="DV25" s="48"/>
      <c r="DW25" s="48"/>
      <c r="DX25" s="48"/>
      <c r="DY25" s="48"/>
      <c r="DZ25" s="48"/>
      <c r="EA25" s="48"/>
      <c r="EB25" s="48"/>
      <c r="EC25" s="48"/>
      <c r="ED25" s="48"/>
      <c r="EE25" s="48"/>
      <c r="EF25" s="48"/>
      <c r="EG25" s="48"/>
      <c r="EH25" s="48"/>
      <c r="EI25" s="48"/>
      <c r="EJ25" s="48"/>
      <c r="EK25" s="48"/>
      <c r="EL25" s="48"/>
      <c r="EM25" s="48"/>
      <c r="EN25" s="48"/>
      <c r="EO25" s="48"/>
      <c r="EP25" s="48"/>
      <c r="EQ25" s="48"/>
      <c r="ER25" s="48"/>
      <c r="ES25" s="48"/>
      <c r="ET25" s="48"/>
      <c r="EU25" s="48"/>
      <c r="EV25" s="48"/>
      <c r="EW25" s="48"/>
      <c r="EX25" s="48"/>
      <c r="EY25" s="48"/>
      <c r="EZ25" s="48"/>
      <c r="FA25" s="48"/>
      <c r="FB25" s="48"/>
      <c r="FC25" s="48"/>
      <c r="FD25" s="48"/>
      <c r="FE25" s="48"/>
      <c r="FF25" s="48"/>
      <c r="FG25" s="48"/>
      <c r="FH25" s="48"/>
      <c r="FI25" s="48"/>
      <c r="FJ25" s="48"/>
      <c r="FK25" s="48"/>
      <c r="FL25" s="48"/>
      <c r="FM25" s="48"/>
      <c r="FN25" s="48"/>
      <c r="FO25" s="48"/>
      <c r="FP25" s="48"/>
      <c r="FQ25" s="48"/>
      <c r="FR25" s="48"/>
      <c r="FS25" s="48"/>
      <c r="FT25" s="48"/>
      <c r="FU25" s="48"/>
      <c r="FV25" s="48"/>
      <c r="FW25" s="48"/>
      <c r="FX25" s="48"/>
      <c r="FY25" s="48"/>
      <c r="FZ25" s="48"/>
      <c r="GA25" s="48"/>
      <c r="GB25" s="48"/>
      <c r="GC25" s="48"/>
      <c r="GD25" s="48"/>
      <c r="GE25" s="48"/>
      <c r="GF25" s="48"/>
      <c r="GG25" s="48"/>
      <c r="GH25" s="48"/>
      <c r="GI25" s="48"/>
      <c r="GJ25" s="48"/>
      <c r="GK25" s="48"/>
      <c r="GL25" s="48"/>
      <c r="GM25" s="48"/>
      <c r="GN25" s="48"/>
      <c r="GO25" s="48"/>
      <c r="GP25" s="48"/>
      <c r="GQ25" s="48"/>
      <c r="GR25" s="48"/>
      <c r="GS25" s="48"/>
      <c r="GT25" s="48"/>
      <c r="GU25" s="48"/>
      <c r="GV25" s="48"/>
      <c r="GW25" s="48"/>
      <c r="GX25" s="48"/>
      <c r="GY25" s="48"/>
      <c r="GZ25" s="48"/>
      <c r="HA25" s="48"/>
      <c r="HB25" s="48"/>
      <c r="HC25" s="48"/>
      <c r="HD25" s="48"/>
      <c r="HE25" s="48"/>
      <c r="HF25" s="48"/>
      <c r="HG25" s="48"/>
      <c r="HH25" s="48"/>
      <c r="HI25" s="48"/>
      <c r="HJ25" s="48"/>
      <c r="HK25" s="48"/>
      <c r="HL25" s="48"/>
      <c r="HM25" s="48"/>
      <c r="HN25" s="48"/>
      <c r="HO25" s="48"/>
      <c r="HP25" s="48"/>
      <c r="HQ25" s="48"/>
      <c r="HR25" s="48"/>
      <c r="HS25" s="48"/>
      <c r="HT25" s="48"/>
      <c r="HU25" s="48"/>
      <c r="HV25" s="48"/>
      <c r="HW25" s="48"/>
      <c r="HX25" s="48"/>
      <c r="HY25" s="48"/>
      <c r="HZ25" s="48"/>
      <c r="IA25" s="48"/>
      <c r="IB25" s="48"/>
      <c r="IC25" s="48"/>
      <c r="ID25" s="48"/>
      <c r="IE25" s="48"/>
      <c r="IF25" s="48"/>
      <c r="IG25" s="48"/>
    </row>
    <row r="26" spans="2:241">
      <c r="B26" s="29" t="s">
        <v>81</v>
      </c>
      <c r="D26" s="35"/>
      <c r="E26" s="35">
        <v>0</v>
      </c>
      <c r="F26" s="35">
        <f t="shared" ref="F26:AK26" si="2066">(F25/E25)-1</f>
        <v>0.5</v>
      </c>
      <c r="G26" s="35">
        <f t="shared" si="2066"/>
        <v>0.5</v>
      </c>
      <c r="H26" s="35">
        <f t="shared" si="2066"/>
        <v>0.44444444444444442</v>
      </c>
      <c r="I26" s="35">
        <f t="shared" si="2066"/>
        <v>0.61538461538461542</v>
      </c>
      <c r="J26" s="35">
        <f t="shared" si="2066"/>
        <v>0.4285714285714286</v>
      </c>
      <c r="K26" s="35">
        <f t="shared" si="2066"/>
        <v>0.30000000000000004</v>
      </c>
      <c r="L26" s="35">
        <f t="shared" si="2066"/>
        <v>5.1282051282051322E-2</v>
      </c>
      <c r="M26" s="35">
        <f t="shared" si="2066"/>
        <v>0.43902439024390238</v>
      </c>
      <c r="N26" s="35">
        <f t="shared" si="2066"/>
        <v>0.32203389830508478</v>
      </c>
      <c r="O26" s="35">
        <f t="shared" si="2066"/>
        <v>0.4358974358974359</v>
      </c>
      <c r="P26" s="35">
        <f t="shared" si="2066"/>
        <v>0.5</v>
      </c>
      <c r="Q26" s="35">
        <f t="shared" si="2066"/>
        <v>0.4464285714285714</v>
      </c>
      <c r="R26" s="35">
        <f t="shared" si="2066"/>
        <v>0.34979423868312765</v>
      </c>
      <c r="S26" s="35">
        <f t="shared" si="2066"/>
        <v>0.35365853658536595</v>
      </c>
      <c r="T26" s="35">
        <f t="shared" si="2066"/>
        <v>0.43693693693693691</v>
      </c>
      <c r="U26" s="35">
        <f t="shared" si="2066"/>
        <v>0.22100313479623823</v>
      </c>
      <c r="V26" s="35">
        <f t="shared" si="2066"/>
        <v>0.29525032092426184</v>
      </c>
      <c r="W26" s="35">
        <f t="shared" si="2066"/>
        <v>0.25173439048562929</v>
      </c>
      <c r="X26" s="35">
        <f t="shared" si="2066"/>
        <v>0.25178147268408546</v>
      </c>
      <c r="Y26" s="35">
        <f t="shared" si="2066"/>
        <v>0.27956989247311825</v>
      </c>
      <c r="Z26" s="35">
        <f t="shared" si="2066"/>
        <v>0.14038556599110241</v>
      </c>
      <c r="AA26" s="35">
        <f t="shared" si="2066"/>
        <v>0.27004768097095799</v>
      </c>
      <c r="AB26" s="35">
        <f t="shared" si="2066"/>
        <v>0.17440273037542653</v>
      </c>
      <c r="AC26" s="35">
        <f t="shared" si="2066"/>
        <v>0.20575414123801217</v>
      </c>
      <c r="AD26" s="35">
        <f t="shared" si="2066"/>
        <v>0.21161725717040247</v>
      </c>
      <c r="AE26" s="35">
        <f t="shared" si="2066"/>
        <v>0.15376964392281689</v>
      </c>
      <c r="AF26" s="35">
        <f t="shared" si="2066"/>
        <v>7.3275862068965525E-2</v>
      </c>
      <c r="AG26" s="35">
        <f t="shared" si="2066"/>
        <v>0.16305220883534144</v>
      </c>
      <c r="AH26" s="35">
        <f t="shared" si="2066"/>
        <v>0.10787292817679561</v>
      </c>
      <c r="AI26" s="35">
        <f t="shared" si="2066"/>
        <v>9.1759132277770883E-2</v>
      </c>
      <c r="AJ26" s="35">
        <f t="shared" si="2066"/>
        <v>9.3068402420920515E-2</v>
      </c>
      <c r="AK26" s="35">
        <f t="shared" si="2066"/>
        <v>6.3832010029251984E-2</v>
      </c>
      <c r="AL26" s="35">
        <f t="shared" ref="AL26:BQ26" si="2067">(AL25/AK25)-1</f>
        <v>7.1197093194539818E-2</v>
      </c>
      <c r="AM26" s="35">
        <f t="shared" si="2067"/>
        <v>3.4011734506784075E-2</v>
      </c>
      <c r="AN26" s="35">
        <f t="shared" si="2067"/>
        <v>5.6210656973135986E-2</v>
      </c>
      <c r="AO26" s="35">
        <f t="shared" si="2067"/>
        <v>5.47301267522875E-2</v>
      </c>
      <c r="AP26" s="35">
        <f t="shared" si="2067"/>
        <v>6.1838440111420701E-2</v>
      </c>
      <c r="AQ26" s="35">
        <f t="shared" si="2067"/>
        <v>0.10957877379703196</v>
      </c>
      <c r="AR26" s="35">
        <f t="shared" si="2067"/>
        <v>3.0194542015671511E-2</v>
      </c>
      <c r="AS26" s="35">
        <f t="shared" si="2067"/>
        <v>3.62599173824667E-2</v>
      </c>
      <c r="AT26" s="35">
        <f t="shared" si="2067"/>
        <v>2.01214882308276E-2</v>
      </c>
      <c r="AU26" s="35">
        <f t="shared" si="2067"/>
        <v>2.5555142041930212E-2</v>
      </c>
      <c r="AV26" s="35">
        <f t="shared" si="2067"/>
        <v>3.4776823515180855E-2</v>
      </c>
      <c r="AW26" s="35">
        <f t="shared" si="2067"/>
        <v>3.5653749488573361E-2</v>
      </c>
      <c r="AX26" s="35">
        <f t="shared" si="2067"/>
        <v>7.1674473728766674E-3</v>
      </c>
      <c r="AY26" s="35">
        <f t="shared" si="2067"/>
        <v>3.0370951473719598E-2</v>
      </c>
      <c r="AZ26" s="35">
        <f t="shared" si="2067"/>
        <v>2.6865346965412318E-2</v>
      </c>
      <c r="BA26" s="35">
        <f t="shared" si="2067"/>
        <v>3.3682872577057488E-2</v>
      </c>
      <c r="BB26" s="35">
        <f t="shared" si="2067"/>
        <v>9.3247258940465372E-3</v>
      </c>
      <c r="BC26" s="35">
        <f t="shared" si="2067"/>
        <v>1.7969543147208222E-2</v>
      </c>
      <c r="BD26" s="35">
        <f t="shared" si="2067"/>
        <v>1.3862571058143036E-2</v>
      </c>
      <c r="BE26" s="35">
        <f t="shared" si="2067"/>
        <v>1.883730080661028E-2</v>
      </c>
      <c r="BF26" s="35">
        <f t="shared" si="2067"/>
        <v>1.9261404779145508E-2</v>
      </c>
      <c r="BG26" s="35">
        <f t="shared" si="2067"/>
        <v>1.5960973761485198E-2</v>
      </c>
      <c r="BH26" s="35">
        <f t="shared" si="2067"/>
        <v>5.1279660621883494E-3</v>
      </c>
      <c r="BI26" s="35">
        <f t="shared" si="2067"/>
        <v>1.127034924168635E-2</v>
      </c>
      <c r="BJ26" s="35">
        <f t="shared" si="2067"/>
        <v>3.5314621170428051E-3</v>
      </c>
      <c r="BK26" s="35">
        <f t="shared" si="2067"/>
        <v>1.3847630364242969E-2</v>
      </c>
      <c r="BL26" s="35">
        <f t="shared" si="2067"/>
        <v>6.7165524702488266E-3</v>
      </c>
      <c r="BM26" s="35">
        <f t="shared" si="2067"/>
        <v>7.2986163972597051E-3</v>
      </c>
      <c r="BN26" s="35">
        <f t="shared" si="2067"/>
        <v>2.4004267425319359E-3</v>
      </c>
      <c r="BO26" s="35">
        <f t="shared" si="2067"/>
        <v>8.8248337028824508E-3</v>
      </c>
      <c r="BP26" s="35">
        <f t="shared" si="2067"/>
        <v>5.978284759769581E-3</v>
      </c>
      <c r="BQ26" s="35">
        <f t="shared" si="2067"/>
        <v>5.767970286213675E-3</v>
      </c>
      <c r="BR26" s="35">
        <f t="shared" ref="BR26:CC26" si="2068">(BR25/BQ25)-1</f>
        <v>1.4554459747143422E-2</v>
      </c>
      <c r="BS26" s="35">
        <f t="shared" si="2068"/>
        <v>1.6272696128811326E-2</v>
      </c>
      <c r="BT26" s="35">
        <f t="shared" si="2068"/>
        <v>2.0647227372323496E-3</v>
      </c>
      <c r="BU26" s="35">
        <f t="shared" si="2068"/>
        <v>4.8778436567007422E-3</v>
      </c>
      <c r="BV26" s="35">
        <f t="shared" si="2068"/>
        <v>3.7243168598568577E-3</v>
      </c>
      <c r="BW26" s="35">
        <f t="shared" si="2068"/>
        <v>-1.0381055615775847E-2</v>
      </c>
      <c r="BX26" s="35">
        <f t="shared" si="2068"/>
        <v>1.6008762691157585E-3</v>
      </c>
      <c r="BY26" s="35">
        <f t="shared" si="2068"/>
        <v>6.8138801261830029E-3</v>
      </c>
      <c r="BZ26" s="35">
        <f t="shared" si="2068"/>
        <v>5.3473701800559326E-3</v>
      </c>
      <c r="CA26" s="35">
        <f t="shared" si="2068"/>
        <v>-1.1635154789112812E-2</v>
      </c>
      <c r="CB26" s="35">
        <f t="shared" si="2068"/>
        <v>-2.5352112676056304E-2</v>
      </c>
      <c r="CC26" s="35">
        <f t="shared" si="2068"/>
        <v>-7.0485721680614288E-2</v>
      </c>
      <c r="CD26" s="35">
        <f t="shared" ref="CD26:CV26" si="2069">(CD25/CC25)-1</f>
        <v>9.5600519769816206E-3</v>
      </c>
      <c r="CE26" s="35">
        <f t="shared" si="2069"/>
        <v>8.7799944837732014E-3</v>
      </c>
      <c r="CF26" s="35">
        <f t="shared" si="2069"/>
        <v>1.0845295055821325E-2</v>
      </c>
      <c r="CG26" s="35">
        <f t="shared" si="2069"/>
        <v>-3.8858585403236723E-2</v>
      </c>
      <c r="CH26" s="35">
        <f t="shared" si="2069"/>
        <v>6.7070024858120192E-3</v>
      </c>
      <c r="CI26" s="35">
        <f t="shared" si="2069"/>
        <v>-0.45219903093551994</v>
      </c>
      <c r="CJ26" s="35">
        <f t="shared" si="2069"/>
        <v>-1.0375914271134601E-2</v>
      </c>
      <c r="CK26" s="35">
        <f t="shared" si="2069"/>
        <v>-5.7579924372637148E-3</v>
      </c>
      <c r="CL26" s="35">
        <f t="shared" si="2069"/>
        <v>1.555882098712047E-3</v>
      </c>
      <c r="CM26" s="35">
        <f t="shared" si="2069"/>
        <v>2.3560887201173664E-2</v>
      </c>
      <c r="CN26" s="35">
        <f t="shared" si="2069"/>
        <v>-1.7537942664418216E-2</v>
      </c>
      <c r="CO26" s="35">
        <f t="shared" si="2069"/>
        <v>-2.6604874699622805E-3</v>
      </c>
      <c r="CP26" s="35">
        <f t="shared" si="2069"/>
        <v>-1</v>
      </c>
      <c r="CQ26" s="35" t="e">
        <f t="shared" si="2069"/>
        <v>#DIV/0!</v>
      </c>
      <c r="CR26" s="35" t="e">
        <f t="shared" si="2069"/>
        <v>#DIV/0!</v>
      </c>
      <c r="CS26" s="35" t="e">
        <f t="shared" si="2069"/>
        <v>#DIV/0!</v>
      </c>
      <c r="CT26" s="35" t="e">
        <f t="shared" si="2069"/>
        <v>#DIV/0!</v>
      </c>
      <c r="CU26" s="35" t="e">
        <f t="shared" si="2069"/>
        <v>#DIV/0!</v>
      </c>
      <c r="CV26" s="35" t="e">
        <f t="shared" si="2069"/>
        <v>#DIV/0!</v>
      </c>
      <c r="CW26" s="35" t="e">
        <f t="shared" ref="CW26" si="2070">(CW25/CV25)-1</f>
        <v>#DIV/0!</v>
      </c>
      <c r="CX26" s="35" t="e">
        <f t="shared" ref="CX26" si="2071">(CX25/CW25)-1</f>
        <v>#DIV/0!</v>
      </c>
      <c r="CY26" s="35" t="e">
        <f t="shared" ref="CY26" si="2072">(CY25/CX25)-1</f>
        <v>#DIV/0!</v>
      </c>
      <c r="CZ26" s="35" t="e">
        <f t="shared" ref="CZ26" si="2073">(CZ25/CY25)-1</f>
        <v>#DIV/0!</v>
      </c>
      <c r="DA26" s="35" t="e">
        <f t="shared" ref="DA26" si="2074">(DA25/CZ25)-1</f>
        <v>#DIV/0!</v>
      </c>
      <c r="DB26" s="35" t="e">
        <f t="shared" ref="DB26" si="2075">(DB25/DA25)-1</f>
        <v>#DIV/0!</v>
      </c>
      <c r="DC26" s="35" t="e">
        <f t="shared" ref="DC26" si="2076">(DC25/DB25)-1</f>
        <v>#DIV/0!</v>
      </c>
      <c r="DD26" s="35" t="e">
        <f t="shared" ref="DD26" si="2077">(DD25/DC25)-1</f>
        <v>#DIV/0!</v>
      </c>
      <c r="DE26" s="35" t="e">
        <f t="shared" ref="DE26" si="2078">(DE25/DD25)-1</f>
        <v>#DIV/0!</v>
      </c>
      <c r="DF26" s="35" t="e">
        <f t="shared" ref="DF26" si="2079">(DF25/DE25)-1</f>
        <v>#DIV/0!</v>
      </c>
      <c r="DG26" s="35" t="e">
        <f t="shared" ref="DG26" si="2080">(DG25/DF25)-1</f>
        <v>#DIV/0!</v>
      </c>
      <c r="DH26" s="35" t="e">
        <f t="shared" ref="DH26" si="2081">(DH25/DG25)-1</f>
        <v>#DIV/0!</v>
      </c>
      <c r="DI26" s="35" t="e">
        <f t="shared" ref="DI26" si="2082">(DI25/DH25)-1</f>
        <v>#DIV/0!</v>
      </c>
      <c r="DJ26" s="35" t="e">
        <f t="shared" ref="DJ26" si="2083">(DJ25/DI25)-1</f>
        <v>#DIV/0!</v>
      </c>
      <c r="DK26" s="35" t="e">
        <f t="shared" ref="DK26" si="2084">(DK25/DJ25)-1</f>
        <v>#DIV/0!</v>
      </c>
      <c r="DL26" s="35" t="e">
        <f t="shared" ref="DL26" si="2085">(DL25/DK25)-1</f>
        <v>#DIV/0!</v>
      </c>
      <c r="DM26" s="35" t="e">
        <f t="shared" ref="DM26" si="2086">(DM25/DL25)-1</f>
        <v>#DIV/0!</v>
      </c>
      <c r="DN26" s="35" t="e">
        <f t="shared" ref="DN26" si="2087">(DN25/DM25)-1</f>
        <v>#DIV/0!</v>
      </c>
      <c r="DO26" s="35" t="e">
        <f t="shared" ref="DO26" si="2088">(DO25/DN25)-1</f>
        <v>#DIV/0!</v>
      </c>
      <c r="DP26" s="35" t="e">
        <f t="shared" ref="DP26" si="2089">(DP25/DO25)-1</f>
        <v>#DIV/0!</v>
      </c>
      <c r="DQ26" s="35" t="e">
        <f t="shared" ref="DQ26" si="2090">(DQ25/DP25)-1</f>
        <v>#DIV/0!</v>
      </c>
      <c r="DR26" s="35" t="e">
        <f t="shared" ref="DR26" si="2091">(DR25/DQ25)-1</f>
        <v>#DIV/0!</v>
      </c>
      <c r="DS26" s="35" t="e">
        <f t="shared" ref="DS26" si="2092">(DS25/DR25)-1</f>
        <v>#DIV/0!</v>
      </c>
      <c r="DT26" s="35" t="e">
        <f t="shared" ref="DT26" si="2093">(DT25/DS25)-1</f>
        <v>#DIV/0!</v>
      </c>
      <c r="DU26" s="35" t="e">
        <f t="shared" ref="DU26" si="2094">(DU25/DT25)-1</f>
        <v>#DIV/0!</v>
      </c>
      <c r="DV26" s="35" t="e">
        <f t="shared" ref="DV26" si="2095">(DV25/DU25)-1</f>
        <v>#DIV/0!</v>
      </c>
      <c r="DW26" s="35" t="e">
        <f t="shared" ref="DW26" si="2096">(DW25/DV25)-1</f>
        <v>#DIV/0!</v>
      </c>
      <c r="DX26" s="35" t="e">
        <f t="shared" ref="DX26" si="2097">(DX25/DW25)-1</f>
        <v>#DIV/0!</v>
      </c>
      <c r="DY26" s="35" t="e">
        <f t="shared" ref="DY26" si="2098">(DY25/DX25)-1</f>
        <v>#DIV/0!</v>
      </c>
      <c r="DZ26" s="35" t="e">
        <f t="shared" ref="DZ26" si="2099">(DZ25/DY25)-1</f>
        <v>#DIV/0!</v>
      </c>
      <c r="EA26" s="35" t="e">
        <f t="shared" ref="EA26" si="2100">(EA25/DZ25)-1</f>
        <v>#DIV/0!</v>
      </c>
      <c r="EB26" s="35" t="e">
        <f t="shared" ref="EB26" si="2101">(EB25/EA25)-1</f>
        <v>#DIV/0!</v>
      </c>
      <c r="EC26" s="35" t="e">
        <f t="shared" ref="EC26" si="2102">(EC25/EB25)-1</f>
        <v>#DIV/0!</v>
      </c>
      <c r="ED26" s="35" t="e">
        <f t="shared" ref="ED26" si="2103">(ED25/EC25)-1</f>
        <v>#DIV/0!</v>
      </c>
      <c r="EE26" s="35" t="e">
        <f t="shared" ref="EE26" si="2104">(EE25/ED25)-1</f>
        <v>#DIV/0!</v>
      </c>
      <c r="EF26" s="35" t="e">
        <f t="shared" ref="EF26" si="2105">(EF25/EE25)-1</f>
        <v>#DIV/0!</v>
      </c>
      <c r="EG26" s="35" t="e">
        <f t="shared" ref="EG26" si="2106">(EG25/EF25)-1</f>
        <v>#DIV/0!</v>
      </c>
      <c r="EH26" s="35" t="e">
        <f t="shared" ref="EH26" si="2107">(EH25/EG25)-1</f>
        <v>#DIV/0!</v>
      </c>
      <c r="EI26" s="35" t="e">
        <f t="shared" ref="EI26" si="2108">(EI25/EH25)-1</f>
        <v>#DIV/0!</v>
      </c>
      <c r="EJ26" s="35" t="e">
        <f t="shared" ref="EJ26" si="2109">(EJ25/EI25)-1</f>
        <v>#DIV/0!</v>
      </c>
      <c r="EK26" s="35" t="e">
        <f t="shared" ref="EK26" si="2110">(EK25/EJ25)-1</f>
        <v>#DIV/0!</v>
      </c>
      <c r="EL26" s="35" t="e">
        <f t="shared" ref="EL26" si="2111">(EL25/EK25)-1</f>
        <v>#DIV/0!</v>
      </c>
      <c r="EM26" s="35" t="e">
        <f t="shared" ref="EM26" si="2112">(EM25/EL25)-1</f>
        <v>#DIV/0!</v>
      </c>
      <c r="EN26" s="35" t="e">
        <f t="shared" ref="EN26" si="2113">(EN25/EM25)-1</f>
        <v>#DIV/0!</v>
      </c>
      <c r="EO26" s="35" t="e">
        <f t="shared" ref="EO26" si="2114">(EO25/EN25)-1</f>
        <v>#DIV/0!</v>
      </c>
      <c r="EP26" s="35" t="e">
        <f t="shared" ref="EP26" si="2115">(EP25/EO25)-1</f>
        <v>#DIV/0!</v>
      </c>
      <c r="EQ26" s="35" t="e">
        <f t="shared" ref="EQ26" si="2116">(EQ25/EP25)-1</f>
        <v>#DIV/0!</v>
      </c>
      <c r="ER26" s="35" t="e">
        <f t="shared" ref="ER26" si="2117">(ER25/EQ25)-1</f>
        <v>#DIV/0!</v>
      </c>
      <c r="ES26" s="35" t="e">
        <f t="shared" ref="ES26" si="2118">(ES25/ER25)-1</f>
        <v>#DIV/0!</v>
      </c>
      <c r="ET26" s="35" t="e">
        <f t="shared" ref="ET26" si="2119">(ET25/ES25)-1</f>
        <v>#DIV/0!</v>
      </c>
      <c r="EU26" s="35" t="e">
        <f t="shared" ref="EU26" si="2120">(EU25/ET25)-1</f>
        <v>#DIV/0!</v>
      </c>
      <c r="EV26" s="35" t="e">
        <f t="shared" ref="EV26" si="2121">(EV25/EU25)-1</f>
        <v>#DIV/0!</v>
      </c>
      <c r="EW26" s="35" t="e">
        <f t="shared" ref="EW26" si="2122">(EW25/EV25)-1</f>
        <v>#DIV/0!</v>
      </c>
      <c r="EX26" s="35" t="e">
        <f t="shared" ref="EX26" si="2123">(EX25/EW25)-1</f>
        <v>#DIV/0!</v>
      </c>
      <c r="EY26" s="35" t="e">
        <f t="shared" ref="EY26" si="2124">(EY25/EX25)-1</f>
        <v>#DIV/0!</v>
      </c>
      <c r="EZ26" s="35" t="e">
        <f t="shared" ref="EZ26" si="2125">(EZ25/EY25)-1</f>
        <v>#DIV/0!</v>
      </c>
      <c r="FA26" s="35" t="e">
        <f t="shared" ref="FA26" si="2126">(FA25/EZ25)-1</f>
        <v>#DIV/0!</v>
      </c>
      <c r="FB26" s="35" t="e">
        <f t="shared" ref="FB26" si="2127">(FB25/FA25)-1</f>
        <v>#DIV/0!</v>
      </c>
      <c r="FC26" s="35" t="e">
        <f t="shared" ref="FC26" si="2128">(FC25/FB25)-1</f>
        <v>#DIV/0!</v>
      </c>
      <c r="FD26" s="35" t="e">
        <f t="shared" ref="FD26" si="2129">(FD25/FC25)-1</f>
        <v>#DIV/0!</v>
      </c>
      <c r="FE26" s="35" t="e">
        <f t="shared" ref="FE26" si="2130">(FE25/FD25)-1</f>
        <v>#DIV/0!</v>
      </c>
      <c r="FF26" s="35" t="e">
        <f t="shared" ref="FF26" si="2131">(FF25/FE25)-1</f>
        <v>#DIV/0!</v>
      </c>
      <c r="FG26" s="35" t="e">
        <f t="shared" ref="FG26" si="2132">(FG25/FF25)-1</f>
        <v>#DIV/0!</v>
      </c>
      <c r="FH26" s="35" t="e">
        <f t="shared" ref="FH26" si="2133">(FH25/FG25)-1</f>
        <v>#DIV/0!</v>
      </c>
      <c r="FI26" s="35" t="e">
        <f t="shared" ref="FI26" si="2134">(FI25/FH25)-1</f>
        <v>#DIV/0!</v>
      </c>
      <c r="FJ26" s="35" t="e">
        <f t="shared" ref="FJ26" si="2135">(FJ25/FI25)-1</f>
        <v>#DIV/0!</v>
      </c>
      <c r="FK26" s="35" t="e">
        <f t="shared" ref="FK26" si="2136">(FK25/FJ25)-1</f>
        <v>#DIV/0!</v>
      </c>
      <c r="FL26" s="35" t="e">
        <f t="shared" ref="FL26" si="2137">(FL25/FK25)-1</f>
        <v>#DIV/0!</v>
      </c>
      <c r="FM26" s="35" t="e">
        <f t="shared" ref="FM26" si="2138">(FM25/FL25)-1</f>
        <v>#DIV/0!</v>
      </c>
      <c r="FN26" s="35" t="e">
        <f t="shared" ref="FN26" si="2139">(FN25/FM25)-1</f>
        <v>#DIV/0!</v>
      </c>
      <c r="FO26" s="35" t="e">
        <f t="shared" ref="FO26" si="2140">(FO25/FN25)-1</f>
        <v>#DIV/0!</v>
      </c>
      <c r="FP26" s="35" t="e">
        <f t="shared" ref="FP26" si="2141">(FP25/FO25)-1</f>
        <v>#DIV/0!</v>
      </c>
      <c r="FQ26" s="35" t="e">
        <f t="shared" ref="FQ26" si="2142">(FQ25/FP25)-1</f>
        <v>#DIV/0!</v>
      </c>
      <c r="FR26" s="35" t="e">
        <f t="shared" ref="FR26" si="2143">(FR25/FQ25)-1</f>
        <v>#DIV/0!</v>
      </c>
      <c r="FS26" s="35" t="e">
        <f t="shared" ref="FS26" si="2144">(FS25/FR25)-1</f>
        <v>#DIV/0!</v>
      </c>
      <c r="FT26" s="35" t="e">
        <f t="shared" ref="FT26" si="2145">(FT25/FS25)-1</f>
        <v>#DIV/0!</v>
      </c>
      <c r="FU26" s="35" t="e">
        <f t="shared" ref="FU26" si="2146">(FU25/FT25)-1</f>
        <v>#DIV/0!</v>
      </c>
      <c r="FV26" s="35" t="e">
        <f t="shared" ref="FV26" si="2147">(FV25/FU25)-1</f>
        <v>#DIV/0!</v>
      </c>
      <c r="FW26" s="35" t="e">
        <f t="shared" ref="FW26" si="2148">(FW25/FV25)-1</f>
        <v>#DIV/0!</v>
      </c>
      <c r="FX26" s="35" t="e">
        <f t="shared" ref="FX26" si="2149">(FX25/FW25)-1</f>
        <v>#DIV/0!</v>
      </c>
      <c r="FY26" s="35" t="e">
        <f t="shared" ref="FY26" si="2150">(FY25/FX25)-1</f>
        <v>#DIV/0!</v>
      </c>
      <c r="FZ26" s="35" t="e">
        <f t="shared" ref="FZ26" si="2151">(FZ25/FY25)-1</f>
        <v>#DIV/0!</v>
      </c>
      <c r="GA26" s="35" t="e">
        <f t="shared" ref="GA26" si="2152">(GA25/FZ25)-1</f>
        <v>#DIV/0!</v>
      </c>
      <c r="GB26" s="35" t="e">
        <f t="shared" ref="GB26" si="2153">(GB25/GA25)-1</f>
        <v>#DIV/0!</v>
      </c>
      <c r="GC26" s="35" t="e">
        <f t="shared" ref="GC26" si="2154">(GC25/GB25)-1</f>
        <v>#DIV/0!</v>
      </c>
      <c r="GD26" s="35" t="e">
        <f t="shared" ref="GD26" si="2155">(GD25/GC25)-1</f>
        <v>#DIV/0!</v>
      </c>
      <c r="GE26" s="35" t="e">
        <f t="shared" ref="GE26" si="2156">(GE25/GD25)-1</f>
        <v>#DIV/0!</v>
      </c>
      <c r="GF26" s="35" t="e">
        <f t="shared" ref="GF26" si="2157">(GF25/GE25)-1</f>
        <v>#DIV/0!</v>
      </c>
      <c r="GG26" s="35" t="e">
        <f t="shared" ref="GG26" si="2158">(GG25/GF25)-1</f>
        <v>#DIV/0!</v>
      </c>
      <c r="GH26" s="35" t="e">
        <f t="shared" ref="GH26" si="2159">(GH25/GG25)-1</f>
        <v>#DIV/0!</v>
      </c>
      <c r="GI26" s="35" t="e">
        <f t="shared" ref="GI26" si="2160">(GI25/GH25)-1</f>
        <v>#DIV/0!</v>
      </c>
      <c r="GJ26" s="35" t="e">
        <f t="shared" ref="GJ26" si="2161">(GJ25/GI25)-1</f>
        <v>#DIV/0!</v>
      </c>
      <c r="GK26" s="35" t="e">
        <f t="shared" ref="GK26" si="2162">(GK25/GJ25)-1</f>
        <v>#DIV/0!</v>
      </c>
      <c r="GL26" s="35" t="e">
        <f t="shared" ref="GL26" si="2163">(GL25/GK25)-1</f>
        <v>#DIV/0!</v>
      </c>
      <c r="GM26" s="35" t="e">
        <f t="shared" ref="GM26" si="2164">(GM25/GL25)-1</f>
        <v>#DIV/0!</v>
      </c>
      <c r="GN26" s="35" t="e">
        <f t="shared" ref="GN26" si="2165">(GN25/GM25)-1</f>
        <v>#DIV/0!</v>
      </c>
      <c r="GO26" s="35" t="e">
        <f t="shared" ref="GO26" si="2166">(GO25/GN25)-1</f>
        <v>#DIV/0!</v>
      </c>
      <c r="GP26" s="35" t="e">
        <f t="shared" ref="GP26" si="2167">(GP25/GO25)-1</f>
        <v>#DIV/0!</v>
      </c>
      <c r="GQ26" s="35" t="e">
        <f t="shared" ref="GQ26" si="2168">(GQ25/GP25)-1</f>
        <v>#DIV/0!</v>
      </c>
      <c r="GR26" s="35" t="e">
        <f t="shared" ref="GR26" si="2169">(GR25/GQ25)-1</f>
        <v>#DIV/0!</v>
      </c>
      <c r="GS26" s="35" t="e">
        <f t="shared" ref="GS26" si="2170">(GS25/GR25)-1</f>
        <v>#DIV/0!</v>
      </c>
      <c r="GT26" s="35" t="e">
        <f t="shared" ref="GT26" si="2171">(GT25/GS25)-1</f>
        <v>#DIV/0!</v>
      </c>
      <c r="GU26" s="35" t="e">
        <f t="shared" ref="GU26" si="2172">(GU25/GT25)-1</f>
        <v>#DIV/0!</v>
      </c>
      <c r="GV26" s="35" t="e">
        <f t="shared" ref="GV26" si="2173">(GV25/GU25)-1</f>
        <v>#DIV/0!</v>
      </c>
      <c r="GW26" s="35" t="e">
        <f t="shared" ref="GW26" si="2174">(GW25/GV25)-1</f>
        <v>#DIV/0!</v>
      </c>
      <c r="GX26" s="35" t="e">
        <f t="shared" ref="GX26" si="2175">(GX25/GW25)-1</f>
        <v>#DIV/0!</v>
      </c>
      <c r="GY26" s="35" t="e">
        <f t="shared" ref="GY26" si="2176">(GY25/GX25)-1</f>
        <v>#DIV/0!</v>
      </c>
      <c r="GZ26" s="35" t="e">
        <f t="shared" ref="GZ26" si="2177">(GZ25/GY25)-1</f>
        <v>#DIV/0!</v>
      </c>
      <c r="HA26" s="35" t="e">
        <f t="shared" ref="HA26" si="2178">(HA25/GZ25)-1</f>
        <v>#DIV/0!</v>
      </c>
      <c r="HB26" s="35" t="e">
        <f t="shared" ref="HB26" si="2179">(HB25/HA25)-1</f>
        <v>#DIV/0!</v>
      </c>
      <c r="HC26" s="35" t="e">
        <f t="shared" ref="HC26" si="2180">(HC25/HB25)-1</f>
        <v>#DIV/0!</v>
      </c>
      <c r="HD26" s="35" t="e">
        <f t="shared" ref="HD26" si="2181">(HD25/HC25)-1</f>
        <v>#DIV/0!</v>
      </c>
      <c r="HE26" s="35" t="e">
        <f t="shared" ref="HE26" si="2182">(HE25/HD25)-1</f>
        <v>#DIV/0!</v>
      </c>
      <c r="HF26" s="35" t="e">
        <f t="shared" ref="HF26" si="2183">(HF25/HE25)-1</f>
        <v>#DIV/0!</v>
      </c>
      <c r="HG26" s="35" t="e">
        <f t="shared" ref="HG26" si="2184">(HG25/HF25)-1</f>
        <v>#DIV/0!</v>
      </c>
      <c r="HH26" s="35" t="e">
        <f t="shared" ref="HH26" si="2185">(HH25/HG25)-1</f>
        <v>#DIV/0!</v>
      </c>
      <c r="HI26" s="35" t="e">
        <f t="shared" ref="HI26" si="2186">(HI25/HH25)-1</f>
        <v>#DIV/0!</v>
      </c>
      <c r="HJ26" s="35" t="e">
        <f t="shared" ref="HJ26" si="2187">(HJ25/HI25)-1</f>
        <v>#DIV/0!</v>
      </c>
      <c r="HK26" s="35" t="e">
        <f t="shared" ref="HK26" si="2188">(HK25/HJ25)-1</f>
        <v>#DIV/0!</v>
      </c>
      <c r="HL26" s="35" t="e">
        <f t="shared" ref="HL26" si="2189">(HL25/HK25)-1</f>
        <v>#DIV/0!</v>
      </c>
      <c r="HM26" s="35" t="e">
        <f t="shared" ref="HM26" si="2190">(HM25/HL25)-1</f>
        <v>#DIV/0!</v>
      </c>
      <c r="HN26" s="35" t="e">
        <f t="shared" ref="HN26" si="2191">(HN25/HM25)-1</f>
        <v>#DIV/0!</v>
      </c>
      <c r="HO26" s="35" t="e">
        <f t="shared" ref="HO26" si="2192">(HO25/HN25)-1</f>
        <v>#DIV/0!</v>
      </c>
      <c r="HP26" s="35" t="e">
        <f t="shared" ref="HP26" si="2193">(HP25/HO25)-1</f>
        <v>#DIV/0!</v>
      </c>
      <c r="HQ26" s="35" t="e">
        <f t="shared" ref="HQ26" si="2194">(HQ25/HP25)-1</f>
        <v>#DIV/0!</v>
      </c>
      <c r="HR26" s="35" t="e">
        <f t="shared" ref="HR26" si="2195">(HR25/HQ25)-1</f>
        <v>#DIV/0!</v>
      </c>
      <c r="HS26" s="35" t="e">
        <f t="shared" ref="HS26" si="2196">(HS25/HR25)-1</f>
        <v>#DIV/0!</v>
      </c>
      <c r="HT26" s="35" t="e">
        <f t="shared" ref="HT26" si="2197">(HT25/HS25)-1</f>
        <v>#DIV/0!</v>
      </c>
      <c r="HU26" s="35" t="e">
        <f t="shared" ref="HU26" si="2198">(HU25/HT25)-1</f>
        <v>#DIV/0!</v>
      </c>
      <c r="HV26" s="35" t="e">
        <f t="shared" ref="HV26" si="2199">(HV25/HU25)-1</f>
        <v>#DIV/0!</v>
      </c>
      <c r="HW26" s="35" t="e">
        <f t="shared" ref="HW26" si="2200">(HW25/HV25)-1</f>
        <v>#DIV/0!</v>
      </c>
      <c r="HX26" s="35" t="e">
        <f t="shared" ref="HX26" si="2201">(HX25/HW25)-1</f>
        <v>#DIV/0!</v>
      </c>
      <c r="HY26" s="35" t="e">
        <f t="shared" ref="HY26" si="2202">(HY25/HX25)-1</f>
        <v>#DIV/0!</v>
      </c>
      <c r="HZ26" s="35" t="e">
        <f t="shared" ref="HZ26" si="2203">(HZ25/HY25)-1</f>
        <v>#DIV/0!</v>
      </c>
      <c r="IA26" s="35" t="e">
        <f t="shared" ref="IA26" si="2204">(IA25/HZ25)-1</f>
        <v>#DIV/0!</v>
      </c>
      <c r="IB26" s="35" t="e">
        <f t="shared" ref="IB26" si="2205">(IB25/IA25)-1</f>
        <v>#DIV/0!</v>
      </c>
      <c r="IC26" s="35" t="e">
        <f t="shared" ref="IC26" si="2206">(IC25/IB25)-1</f>
        <v>#DIV/0!</v>
      </c>
      <c r="ID26" s="35" t="e">
        <f t="shared" ref="ID26" si="2207">(ID25/IC25)-1</f>
        <v>#DIV/0!</v>
      </c>
      <c r="IE26" s="35" t="e">
        <f t="shared" ref="IE26" si="2208">(IE25/ID25)-1</f>
        <v>#DIV/0!</v>
      </c>
      <c r="IF26" s="35" t="e">
        <f t="shared" ref="IF26" si="2209">(IF25/IE25)-1</f>
        <v>#DIV/0!</v>
      </c>
      <c r="IG26" s="35" t="e">
        <f t="shared" ref="IG26" si="2210">(IG25/IF25)-1</f>
        <v>#DIV/0!</v>
      </c>
    </row>
    <row r="27" spans="2:241" s="23" customFormat="1" ht="17" thickBot="1">
      <c r="B27" s="30" t="s">
        <v>80</v>
      </c>
      <c r="C27" s="22"/>
      <c r="D27" s="36"/>
      <c r="E27" s="56">
        <f>F32</f>
        <v>0</v>
      </c>
      <c r="F27" s="56">
        <f t="shared" ref="F27:AK27" si="2211">F25-E25</f>
        <v>2</v>
      </c>
      <c r="G27" s="56">
        <f t="shared" si="2211"/>
        <v>3</v>
      </c>
      <c r="H27" s="56">
        <f t="shared" si="2211"/>
        <v>4</v>
      </c>
      <c r="I27" s="56">
        <f t="shared" si="2211"/>
        <v>8</v>
      </c>
      <c r="J27" s="56">
        <f t="shared" si="2211"/>
        <v>9</v>
      </c>
      <c r="K27" s="56">
        <f t="shared" si="2211"/>
        <v>9</v>
      </c>
      <c r="L27" s="56">
        <f t="shared" si="2211"/>
        <v>2</v>
      </c>
      <c r="M27" s="56">
        <f t="shared" si="2211"/>
        <v>18</v>
      </c>
      <c r="N27" s="56">
        <f t="shared" si="2211"/>
        <v>19</v>
      </c>
      <c r="O27" s="56">
        <f t="shared" si="2211"/>
        <v>34</v>
      </c>
      <c r="P27" s="56">
        <f t="shared" si="2211"/>
        <v>56</v>
      </c>
      <c r="Q27" s="56">
        <f t="shared" si="2211"/>
        <v>75</v>
      </c>
      <c r="R27" s="56">
        <f t="shared" si="2211"/>
        <v>85</v>
      </c>
      <c r="S27" s="56">
        <f t="shared" si="2211"/>
        <v>116</v>
      </c>
      <c r="T27" s="56">
        <f t="shared" si="2211"/>
        <v>194</v>
      </c>
      <c r="U27" s="56">
        <f t="shared" si="2211"/>
        <v>141</v>
      </c>
      <c r="V27" s="56">
        <f t="shared" si="2211"/>
        <v>230</v>
      </c>
      <c r="W27" s="56">
        <f t="shared" si="2211"/>
        <v>254</v>
      </c>
      <c r="X27" s="56">
        <f t="shared" si="2211"/>
        <v>318</v>
      </c>
      <c r="Y27" s="56">
        <f t="shared" si="2211"/>
        <v>442</v>
      </c>
      <c r="Z27" s="56">
        <f t="shared" si="2211"/>
        <v>284</v>
      </c>
      <c r="AA27" s="56">
        <f t="shared" si="2211"/>
        <v>623</v>
      </c>
      <c r="AB27" s="56">
        <f t="shared" si="2211"/>
        <v>511</v>
      </c>
      <c r="AC27" s="56">
        <f t="shared" si="2211"/>
        <v>708</v>
      </c>
      <c r="AD27" s="56">
        <f t="shared" si="2211"/>
        <v>878</v>
      </c>
      <c r="AE27" s="56">
        <f t="shared" si="2211"/>
        <v>773</v>
      </c>
      <c r="AF27" s="56">
        <f t="shared" si="2211"/>
        <v>425</v>
      </c>
      <c r="AG27" s="56">
        <f t="shared" si="2211"/>
        <v>1015</v>
      </c>
      <c r="AH27" s="56">
        <f t="shared" si="2211"/>
        <v>781</v>
      </c>
      <c r="AI27" s="56">
        <f t="shared" si="2211"/>
        <v>736</v>
      </c>
      <c r="AJ27" s="56">
        <f t="shared" si="2211"/>
        <v>815</v>
      </c>
      <c r="AK27" s="56">
        <f t="shared" si="2211"/>
        <v>611</v>
      </c>
      <c r="AL27" s="56">
        <f t="shared" ref="AL27:BQ27" si="2212">AL25-AK25</f>
        <v>725</v>
      </c>
      <c r="AM27" s="56">
        <f t="shared" si="2212"/>
        <v>371</v>
      </c>
      <c r="AN27" s="56">
        <f t="shared" si="2212"/>
        <v>634</v>
      </c>
      <c r="AO27" s="56">
        <f t="shared" si="2212"/>
        <v>652</v>
      </c>
      <c r="AP27" s="56">
        <f t="shared" si="2212"/>
        <v>777</v>
      </c>
      <c r="AQ27" s="56">
        <f t="shared" si="2212"/>
        <v>1462</v>
      </c>
      <c r="AR27" s="56">
        <f t="shared" si="2212"/>
        <v>447</v>
      </c>
      <c r="AS27" s="56">
        <f t="shared" si="2212"/>
        <v>553</v>
      </c>
      <c r="AT27" s="56">
        <f t="shared" si="2212"/>
        <v>318</v>
      </c>
      <c r="AU27" s="56">
        <f t="shared" si="2212"/>
        <v>412</v>
      </c>
      <c r="AV27" s="56">
        <f t="shared" si="2212"/>
        <v>575</v>
      </c>
      <c r="AW27" s="56">
        <f t="shared" si="2212"/>
        <v>610</v>
      </c>
      <c r="AX27" s="56">
        <f t="shared" si="2212"/>
        <v>127</v>
      </c>
      <c r="AY27" s="56">
        <f t="shared" si="2212"/>
        <v>542</v>
      </c>
      <c r="AZ27" s="56">
        <f t="shared" si="2212"/>
        <v>494</v>
      </c>
      <c r="BA27" s="56">
        <f t="shared" si="2212"/>
        <v>636</v>
      </c>
      <c r="BB27" s="56">
        <f t="shared" si="2212"/>
        <v>182</v>
      </c>
      <c r="BC27" s="56">
        <f t="shared" si="2212"/>
        <v>354</v>
      </c>
      <c r="BD27" s="56">
        <f t="shared" si="2212"/>
        <v>278</v>
      </c>
      <c r="BE27" s="56">
        <f t="shared" si="2212"/>
        <v>383</v>
      </c>
      <c r="BF27" s="56">
        <f t="shared" si="2212"/>
        <v>399</v>
      </c>
      <c r="BG27" s="56">
        <f t="shared" si="2212"/>
        <v>337</v>
      </c>
      <c r="BH27" s="56">
        <f t="shared" si="2212"/>
        <v>110</v>
      </c>
      <c r="BI27" s="56">
        <f t="shared" si="2212"/>
        <v>243</v>
      </c>
      <c r="BJ27" s="56">
        <f t="shared" si="2212"/>
        <v>77</v>
      </c>
      <c r="BK27" s="56">
        <f t="shared" si="2212"/>
        <v>303</v>
      </c>
      <c r="BL27" s="56">
        <f t="shared" si="2212"/>
        <v>149</v>
      </c>
      <c r="BM27" s="56">
        <f t="shared" si="2212"/>
        <v>163</v>
      </c>
      <c r="BN27" s="56">
        <f t="shared" si="2212"/>
        <v>54</v>
      </c>
      <c r="BO27" s="56">
        <f t="shared" si="2212"/>
        <v>199</v>
      </c>
      <c r="BP27" s="56">
        <f t="shared" si="2212"/>
        <v>136</v>
      </c>
      <c r="BQ27" s="56">
        <f t="shared" si="2212"/>
        <v>132</v>
      </c>
      <c r="BR27" s="56">
        <f t="shared" ref="BR27:CC27" si="2213">BR25-BQ25</f>
        <v>335</v>
      </c>
      <c r="BS27" s="56">
        <f t="shared" si="2213"/>
        <v>380</v>
      </c>
      <c r="BT27" s="56">
        <f t="shared" si="2213"/>
        <v>49</v>
      </c>
      <c r="BU27" s="56">
        <f t="shared" si="2213"/>
        <v>116</v>
      </c>
      <c r="BV27" s="56">
        <f t="shared" si="2213"/>
        <v>89</v>
      </c>
      <c r="BW27" s="56">
        <f t="shared" si="2213"/>
        <v>-249</v>
      </c>
      <c r="BX27" s="56">
        <f t="shared" si="2213"/>
        <v>38</v>
      </c>
      <c r="BY27" s="56">
        <f t="shared" si="2213"/>
        <v>162</v>
      </c>
      <c r="BZ27" s="56">
        <f t="shared" si="2213"/>
        <v>128</v>
      </c>
      <c r="CA27" s="56">
        <f t="shared" si="2213"/>
        <v>-280</v>
      </c>
      <c r="CB27" s="56">
        <f t="shared" si="2213"/>
        <v>-603</v>
      </c>
      <c r="CC27" s="56">
        <f t="shared" si="2213"/>
        <v>-1634</v>
      </c>
      <c r="CD27" s="56">
        <f t="shared" ref="CD27:CV27" si="2214">CD25-CC25</f>
        <v>206</v>
      </c>
      <c r="CE27" s="56">
        <f t="shared" si="2214"/>
        <v>191</v>
      </c>
      <c r="CF27" s="56">
        <f t="shared" si="2214"/>
        <v>238</v>
      </c>
      <c r="CG27" s="56">
        <f t="shared" si="2214"/>
        <v>-862</v>
      </c>
      <c r="CH27" s="56">
        <f t="shared" si="2214"/>
        <v>143</v>
      </c>
      <c r="CI27" s="56">
        <f t="shared" si="2214"/>
        <v>-9706</v>
      </c>
      <c r="CJ27" s="56">
        <f t="shared" si="2214"/>
        <v>-122</v>
      </c>
      <c r="CK27" s="56">
        <f t="shared" si="2214"/>
        <v>-67</v>
      </c>
      <c r="CL27" s="56">
        <f t="shared" si="2214"/>
        <v>18</v>
      </c>
      <c r="CM27" s="56">
        <f t="shared" si="2214"/>
        <v>273</v>
      </c>
      <c r="CN27" s="56">
        <f t="shared" si="2214"/>
        <v>-208</v>
      </c>
      <c r="CO27" s="56">
        <f t="shared" si="2214"/>
        <v>-31</v>
      </c>
      <c r="CP27" s="56">
        <f t="shared" si="2214"/>
        <v>-11621</v>
      </c>
      <c r="CQ27" s="56">
        <f t="shared" si="2214"/>
        <v>0</v>
      </c>
      <c r="CR27" s="56">
        <f t="shared" si="2214"/>
        <v>0</v>
      </c>
      <c r="CS27" s="56">
        <f t="shared" si="2214"/>
        <v>0</v>
      </c>
      <c r="CT27" s="56">
        <f t="shared" si="2214"/>
        <v>0</v>
      </c>
      <c r="CU27" s="56">
        <f t="shared" si="2214"/>
        <v>0</v>
      </c>
      <c r="CV27" s="56">
        <f t="shared" si="2214"/>
        <v>0</v>
      </c>
      <c r="CW27" s="56">
        <f t="shared" ref="CW27" si="2215">CW25-CV25</f>
        <v>0</v>
      </c>
      <c r="CX27" s="56">
        <f t="shared" ref="CX27" si="2216">CX25-CW25</f>
        <v>0</v>
      </c>
      <c r="CY27" s="56">
        <f t="shared" ref="CY27" si="2217">CY25-CX25</f>
        <v>0</v>
      </c>
      <c r="CZ27" s="56">
        <f t="shared" ref="CZ27" si="2218">CZ25-CY25</f>
        <v>0</v>
      </c>
      <c r="DA27" s="56">
        <f t="shared" ref="DA27" si="2219">DA25-CZ25</f>
        <v>0</v>
      </c>
      <c r="DB27" s="56">
        <f t="shared" ref="DB27" si="2220">DB25-DA25</f>
        <v>0</v>
      </c>
      <c r="DC27" s="56">
        <f t="shared" ref="DC27" si="2221">DC25-DB25</f>
        <v>0</v>
      </c>
      <c r="DD27" s="56">
        <f t="shared" ref="DD27" si="2222">DD25-DC25</f>
        <v>0</v>
      </c>
      <c r="DE27" s="56">
        <f t="shared" ref="DE27" si="2223">DE25-DD25</f>
        <v>0</v>
      </c>
      <c r="DF27" s="56">
        <f t="shared" ref="DF27" si="2224">DF25-DE25</f>
        <v>0</v>
      </c>
      <c r="DG27" s="56">
        <f t="shared" ref="DG27" si="2225">DG25-DF25</f>
        <v>0</v>
      </c>
      <c r="DH27" s="56">
        <f t="shared" ref="DH27" si="2226">DH25-DG25</f>
        <v>0</v>
      </c>
      <c r="DI27" s="56">
        <f t="shared" ref="DI27" si="2227">DI25-DH25</f>
        <v>0</v>
      </c>
      <c r="DJ27" s="56">
        <f t="shared" ref="DJ27" si="2228">DJ25-DI25</f>
        <v>0</v>
      </c>
      <c r="DK27" s="56">
        <f t="shared" ref="DK27" si="2229">DK25-DJ25</f>
        <v>0</v>
      </c>
      <c r="DL27" s="56">
        <f t="shared" ref="DL27" si="2230">DL25-DK25</f>
        <v>0</v>
      </c>
      <c r="DM27" s="56">
        <f t="shared" ref="DM27" si="2231">DM25-DL25</f>
        <v>0</v>
      </c>
      <c r="DN27" s="56">
        <f t="shared" ref="DN27" si="2232">DN25-DM25</f>
        <v>0</v>
      </c>
      <c r="DO27" s="56">
        <f t="shared" ref="DO27" si="2233">DO25-DN25</f>
        <v>0</v>
      </c>
      <c r="DP27" s="56">
        <f t="shared" ref="DP27" si="2234">DP25-DO25</f>
        <v>0</v>
      </c>
      <c r="DQ27" s="56">
        <f t="shared" ref="DQ27" si="2235">DQ25-DP25</f>
        <v>0</v>
      </c>
      <c r="DR27" s="56">
        <f t="shared" ref="DR27" si="2236">DR25-DQ25</f>
        <v>0</v>
      </c>
      <c r="DS27" s="56">
        <f t="shared" ref="DS27" si="2237">DS25-DR25</f>
        <v>0</v>
      </c>
      <c r="DT27" s="56">
        <f t="shared" ref="DT27" si="2238">DT25-DS25</f>
        <v>0</v>
      </c>
      <c r="DU27" s="56">
        <f t="shared" ref="DU27" si="2239">DU25-DT25</f>
        <v>0</v>
      </c>
      <c r="DV27" s="56">
        <f t="shared" ref="DV27" si="2240">DV25-DU25</f>
        <v>0</v>
      </c>
      <c r="DW27" s="56">
        <f t="shared" ref="DW27" si="2241">DW25-DV25</f>
        <v>0</v>
      </c>
      <c r="DX27" s="56">
        <f t="shared" ref="DX27" si="2242">DX25-DW25</f>
        <v>0</v>
      </c>
      <c r="DY27" s="56">
        <f t="shared" ref="DY27" si="2243">DY25-DX25</f>
        <v>0</v>
      </c>
      <c r="DZ27" s="56">
        <f t="shared" ref="DZ27" si="2244">DZ25-DY25</f>
        <v>0</v>
      </c>
      <c r="EA27" s="56">
        <f t="shared" ref="EA27" si="2245">EA25-DZ25</f>
        <v>0</v>
      </c>
      <c r="EB27" s="56">
        <f t="shared" ref="EB27" si="2246">EB25-EA25</f>
        <v>0</v>
      </c>
      <c r="EC27" s="56">
        <f t="shared" ref="EC27" si="2247">EC25-EB25</f>
        <v>0</v>
      </c>
      <c r="ED27" s="56">
        <f t="shared" ref="ED27" si="2248">ED25-EC25</f>
        <v>0</v>
      </c>
      <c r="EE27" s="56">
        <f t="shared" ref="EE27" si="2249">EE25-ED25</f>
        <v>0</v>
      </c>
      <c r="EF27" s="56">
        <f t="shared" ref="EF27" si="2250">EF25-EE25</f>
        <v>0</v>
      </c>
      <c r="EG27" s="56">
        <f t="shared" ref="EG27" si="2251">EG25-EF25</f>
        <v>0</v>
      </c>
      <c r="EH27" s="56">
        <f t="shared" ref="EH27" si="2252">EH25-EG25</f>
        <v>0</v>
      </c>
      <c r="EI27" s="56">
        <f t="shared" ref="EI27" si="2253">EI25-EH25</f>
        <v>0</v>
      </c>
      <c r="EJ27" s="56">
        <f t="shared" ref="EJ27" si="2254">EJ25-EI25</f>
        <v>0</v>
      </c>
      <c r="EK27" s="56">
        <f t="shared" ref="EK27" si="2255">EK25-EJ25</f>
        <v>0</v>
      </c>
      <c r="EL27" s="56">
        <f t="shared" ref="EL27" si="2256">EL25-EK25</f>
        <v>0</v>
      </c>
      <c r="EM27" s="56">
        <f t="shared" ref="EM27" si="2257">EM25-EL25</f>
        <v>0</v>
      </c>
      <c r="EN27" s="56">
        <f t="shared" ref="EN27" si="2258">EN25-EM25</f>
        <v>0</v>
      </c>
      <c r="EO27" s="56">
        <f t="shared" ref="EO27" si="2259">EO25-EN25</f>
        <v>0</v>
      </c>
      <c r="EP27" s="56">
        <f t="shared" ref="EP27" si="2260">EP25-EO25</f>
        <v>0</v>
      </c>
      <c r="EQ27" s="56">
        <f t="shared" ref="EQ27" si="2261">EQ25-EP25</f>
        <v>0</v>
      </c>
      <c r="ER27" s="56">
        <f t="shared" ref="ER27" si="2262">ER25-EQ25</f>
        <v>0</v>
      </c>
      <c r="ES27" s="56">
        <f t="shared" ref="ES27" si="2263">ES25-ER25</f>
        <v>0</v>
      </c>
      <c r="ET27" s="56">
        <f t="shared" ref="ET27" si="2264">ET25-ES25</f>
        <v>0</v>
      </c>
      <c r="EU27" s="56">
        <f t="shared" ref="EU27" si="2265">EU25-ET25</f>
        <v>0</v>
      </c>
      <c r="EV27" s="56">
        <f t="shared" ref="EV27" si="2266">EV25-EU25</f>
        <v>0</v>
      </c>
      <c r="EW27" s="56">
        <f t="shared" ref="EW27" si="2267">EW25-EV25</f>
        <v>0</v>
      </c>
      <c r="EX27" s="56">
        <f t="shared" ref="EX27" si="2268">EX25-EW25</f>
        <v>0</v>
      </c>
      <c r="EY27" s="56">
        <f t="shared" ref="EY27" si="2269">EY25-EX25</f>
        <v>0</v>
      </c>
      <c r="EZ27" s="56">
        <f t="shared" ref="EZ27" si="2270">EZ25-EY25</f>
        <v>0</v>
      </c>
      <c r="FA27" s="56">
        <f t="shared" ref="FA27" si="2271">FA25-EZ25</f>
        <v>0</v>
      </c>
      <c r="FB27" s="56">
        <f t="shared" ref="FB27" si="2272">FB25-FA25</f>
        <v>0</v>
      </c>
      <c r="FC27" s="56">
        <f t="shared" ref="FC27" si="2273">FC25-FB25</f>
        <v>0</v>
      </c>
      <c r="FD27" s="56">
        <f t="shared" ref="FD27" si="2274">FD25-FC25</f>
        <v>0</v>
      </c>
      <c r="FE27" s="56">
        <f t="shared" ref="FE27" si="2275">FE25-FD25</f>
        <v>0</v>
      </c>
      <c r="FF27" s="56">
        <f t="shared" ref="FF27" si="2276">FF25-FE25</f>
        <v>0</v>
      </c>
      <c r="FG27" s="56">
        <f t="shared" ref="FG27" si="2277">FG25-FF25</f>
        <v>0</v>
      </c>
      <c r="FH27" s="56">
        <f t="shared" ref="FH27" si="2278">FH25-FG25</f>
        <v>0</v>
      </c>
      <c r="FI27" s="56">
        <f t="shared" ref="FI27" si="2279">FI25-FH25</f>
        <v>0</v>
      </c>
      <c r="FJ27" s="56">
        <f t="shared" ref="FJ27" si="2280">FJ25-FI25</f>
        <v>0</v>
      </c>
      <c r="FK27" s="56">
        <f t="shared" ref="FK27" si="2281">FK25-FJ25</f>
        <v>0</v>
      </c>
      <c r="FL27" s="56">
        <f t="shared" ref="FL27" si="2282">FL25-FK25</f>
        <v>0</v>
      </c>
      <c r="FM27" s="56">
        <f t="shared" ref="FM27" si="2283">FM25-FL25</f>
        <v>0</v>
      </c>
      <c r="FN27" s="56">
        <f t="shared" ref="FN27" si="2284">FN25-FM25</f>
        <v>0</v>
      </c>
      <c r="FO27" s="56">
        <f t="shared" ref="FO27" si="2285">FO25-FN25</f>
        <v>0</v>
      </c>
      <c r="FP27" s="56">
        <f t="shared" ref="FP27" si="2286">FP25-FO25</f>
        <v>0</v>
      </c>
      <c r="FQ27" s="56">
        <f t="shared" ref="FQ27" si="2287">FQ25-FP25</f>
        <v>0</v>
      </c>
      <c r="FR27" s="56">
        <f t="shared" ref="FR27" si="2288">FR25-FQ25</f>
        <v>0</v>
      </c>
      <c r="FS27" s="56">
        <f t="shared" ref="FS27" si="2289">FS25-FR25</f>
        <v>0</v>
      </c>
      <c r="FT27" s="56">
        <f t="shared" ref="FT27" si="2290">FT25-FS25</f>
        <v>0</v>
      </c>
      <c r="FU27" s="56">
        <f t="shared" ref="FU27" si="2291">FU25-FT25</f>
        <v>0</v>
      </c>
      <c r="FV27" s="56">
        <f t="shared" ref="FV27" si="2292">FV25-FU25</f>
        <v>0</v>
      </c>
      <c r="FW27" s="56">
        <f t="shared" ref="FW27" si="2293">FW25-FV25</f>
        <v>0</v>
      </c>
      <c r="FX27" s="56">
        <f t="shared" ref="FX27" si="2294">FX25-FW25</f>
        <v>0</v>
      </c>
      <c r="FY27" s="56">
        <f t="shared" ref="FY27" si="2295">FY25-FX25</f>
        <v>0</v>
      </c>
      <c r="FZ27" s="56">
        <f t="shared" ref="FZ27" si="2296">FZ25-FY25</f>
        <v>0</v>
      </c>
      <c r="GA27" s="56">
        <f t="shared" ref="GA27" si="2297">GA25-FZ25</f>
        <v>0</v>
      </c>
      <c r="GB27" s="56">
        <f t="shared" ref="GB27" si="2298">GB25-GA25</f>
        <v>0</v>
      </c>
      <c r="GC27" s="56">
        <f t="shared" ref="GC27" si="2299">GC25-GB25</f>
        <v>0</v>
      </c>
      <c r="GD27" s="56">
        <f t="shared" ref="GD27" si="2300">GD25-GC25</f>
        <v>0</v>
      </c>
      <c r="GE27" s="56">
        <f t="shared" ref="GE27" si="2301">GE25-GD25</f>
        <v>0</v>
      </c>
      <c r="GF27" s="56">
        <f t="shared" ref="GF27" si="2302">GF25-GE25</f>
        <v>0</v>
      </c>
      <c r="GG27" s="56">
        <f t="shared" ref="GG27" si="2303">GG25-GF25</f>
        <v>0</v>
      </c>
      <c r="GH27" s="56">
        <f t="shared" ref="GH27" si="2304">GH25-GG25</f>
        <v>0</v>
      </c>
      <c r="GI27" s="56">
        <f t="shared" ref="GI27" si="2305">GI25-GH25</f>
        <v>0</v>
      </c>
      <c r="GJ27" s="56">
        <f t="shared" ref="GJ27" si="2306">GJ25-GI25</f>
        <v>0</v>
      </c>
      <c r="GK27" s="56">
        <f t="shared" ref="GK27" si="2307">GK25-GJ25</f>
        <v>0</v>
      </c>
      <c r="GL27" s="56">
        <f t="shared" ref="GL27" si="2308">GL25-GK25</f>
        <v>0</v>
      </c>
      <c r="GM27" s="56">
        <f t="shared" ref="GM27" si="2309">GM25-GL25</f>
        <v>0</v>
      </c>
      <c r="GN27" s="56">
        <f t="shared" ref="GN27" si="2310">GN25-GM25</f>
        <v>0</v>
      </c>
      <c r="GO27" s="56">
        <f t="shared" ref="GO27" si="2311">GO25-GN25</f>
        <v>0</v>
      </c>
      <c r="GP27" s="56">
        <f t="shared" ref="GP27" si="2312">GP25-GO25</f>
        <v>0</v>
      </c>
      <c r="GQ27" s="56">
        <f t="shared" ref="GQ27" si="2313">GQ25-GP25</f>
        <v>0</v>
      </c>
      <c r="GR27" s="56">
        <f t="shared" ref="GR27" si="2314">GR25-GQ25</f>
        <v>0</v>
      </c>
      <c r="GS27" s="56">
        <f t="shared" ref="GS27" si="2315">GS25-GR25</f>
        <v>0</v>
      </c>
      <c r="GT27" s="56">
        <f t="shared" ref="GT27" si="2316">GT25-GS25</f>
        <v>0</v>
      </c>
      <c r="GU27" s="56">
        <f t="shared" ref="GU27" si="2317">GU25-GT25</f>
        <v>0</v>
      </c>
      <c r="GV27" s="56">
        <f t="shared" ref="GV27" si="2318">GV25-GU25</f>
        <v>0</v>
      </c>
      <c r="GW27" s="56">
        <f t="shared" ref="GW27" si="2319">GW25-GV25</f>
        <v>0</v>
      </c>
      <c r="GX27" s="56">
        <f t="shared" ref="GX27" si="2320">GX25-GW25</f>
        <v>0</v>
      </c>
      <c r="GY27" s="56">
        <f t="shared" ref="GY27" si="2321">GY25-GX25</f>
        <v>0</v>
      </c>
      <c r="GZ27" s="56">
        <f t="shared" ref="GZ27" si="2322">GZ25-GY25</f>
        <v>0</v>
      </c>
      <c r="HA27" s="56">
        <f t="shared" ref="HA27" si="2323">HA25-GZ25</f>
        <v>0</v>
      </c>
      <c r="HB27" s="56">
        <f t="shared" ref="HB27" si="2324">HB25-HA25</f>
        <v>0</v>
      </c>
      <c r="HC27" s="56">
        <f t="shared" ref="HC27" si="2325">HC25-HB25</f>
        <v>0</v>
      </c>
      <c r="HD27" s="56">
        <f t="shared" ref="HD27" si="2326">HD25-HC25</f>
        <v>0</v>
      </c>
      <c r="HE27" s="56">
        <f t="shared" ref="HE27" si="2327">HE25-HD25</f>
        <v>0</v>
      </c>
      <c r="HF27" s="56">
        <f t="shared" ref="HF27" si="2328">HF25-HE25</f>
        <v>0</v>
      </c>
      <c r="HG27" s="56">
        <f t="shared" ref="HG27" si="2329">HG25-HF25</f>
        <v>0</v>
      </c>
      <c r="HH27" s="56">
        <f t="shared" ref="HH27" si="2330">HH25-HG25</f>
        <v>0</v>
      </c>
      <c r="HI27" s="56">
        <f t="shared" ref="HI27" si="2331">HI25-HH25</f>
        <v>0</v>
      </c>
      <c r="HJ27" s="56">
        <f t="shared" ref="HJ27" si="2332">HJ25-HI25</f>
        <v>0</v>
      </c>
      <c r="HK27" s="56">
        <f t="shared" ref="HK27" si="2333">HK25-HJ25</f>
        <v>0</v>
      </c>
      <c r="HL27" s="56">
        <f t="shared" ref="HL27" si="2334">HL25-HK25</f>
        <v>0</v>
      </c>
      <c r="HM27" s="56">
        <f t="shared" ref="HM27" si="2335">HM25-HL25</f>
        <v>0</v>
      </c>
      <c r="HN27" s="56">
        <f t="shared" ref="HN27" si="2336">HN25-HM25</f>
        <v>0</v>
      </c>
      <c r="HO27" s="56">
        <f t="shared" ref="HO27" si="2337">HO25-HN25</f>
        <v>0</v>
      </c>
      <c r="HP27" s="56">
        <f t="shared" ref="HP27" si="2338">HP25-HO25</f>
        <v>0</v>
      </c>
      <c r="HQ27" s="56">
        <f t="shared" ref="HQ27" si="2339">HQ25-HP25</f>
        <v>0</v>
      </c>
      <c r="HR27" s="56">
        <f t="shared" ref="HR27" si="2340">HR25-HQ25</f>
        <v>0</v>
      </c>
      <c r="HS27" s="56">
        <f t="shared" ref="HS27" si="2341">HS25-HR25</f>
        <v>0</v>
      </c>
      <c r="HT27" s="56">
        <f t="shared" ref="HT27" si="2342">HT25-HS25</f>
        <v>0</v>
      </c>
      <c r="HU27" s="56">
        <f t="shared" ref="HU27" si="2343">HU25-HT25</f>
        <v>0</v>
      </c>
      <c r="HV27" s="56">
        <f t="shared" ref="HV27" si="2344">HV25-HU25</f>
        <v>0</v>
      </c>
      <c r="HW27" s="56">
        <f t="shared" ref="HW27" si="2345">HW25-HV25</f>
        <v>0</v>
      </c>
      <c r="HX27" s="56">
        <f t="shared" ref="HX27" si="2346">HX25-HW25</f>
        <v>0</v>
      </c>
      <c r="HY27" s="56">
        <f t="shared" ref="HY27" si="2347">HY25-HX25</f>
        <v>0</v>
      </c>
      <c r="HZ27" s="56">
        <f t="shared" ref="HZ27" si="2348">HZ25-HY25</f>
        <v>0</v>
      </c>
      <c r="IA27" s="56">
        <f t="shared" ref="IA27" si="2349">IA25-HZ25</f>
        <v>0</v>
      </c>
      <c r="IB27" s="56">
        <f t="shared" ref="IB27" si="2350">IB25-IA25</f>
        <v>0</v>
      </c>
      <c r="IC27" s="56">
        <f t="shared" ref="IC27" si="2351">IC25-IB25</f>
        <v>0</v>
      </c>
      <c r="ID27" s="56">
        <f t="shared" ref="ID27" si="2352">ID25-IC25</f>
        <v>0</v>
      </c>
      <c r="IE27" s="56">
        <f t="shared" ref="IE27" si="2353">IE25-ID25</f>
        <v>0</v>
      </c>
      <c r="IF27" s="56">
        <f t="shared" ref="IF27" si="2354">IF25-IE25</f>
        <v>0</v>
      </c>
      <c r="IG27" s="56">
        <f t="shared" ref="IG27" si="2355">IG25-IF25</f>
        <v>0</v>
      </c>
    </row>
    <row r="28" spans="2:241" ht="6" customHeight="1" thickBot="1">
      <c r="B28" s="22"/>
      <c r="D28" s="1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  <c r="GP28" s="15"/>
      <c r="GQ28" s="15"/>
      <c r="GR28" s="15"/>
      <c r="GS28" s="15"/>
      <c r="GT28" s="15"/>
      <c r="GU28" s="15"/>
      <c r="GV28" s="15"/>
      <c r="GW28" s="15"/>
      <c r="GX28" s="15"/>
      <c r="GY28" s="15"/>
      <c r="GZ28" s="15"/>
      <c r="HA28" s="15"/>
      <c r="HB28" s="15"/>
      <c r="HC28" s="15"/>
      <c r="HD28" s="15"/>
      <c r="HE28" s="15"/>
      <c r="HF28" s="15"/>
      <c r="HG28" s="15"/>
      <c r="HH28" s="15"/>
      <c r="HI28" s="15"/>
      <c r="HJ28" s="15"/>
      <c r="HK28" s="15"/>
      <c r="HL28" s="15"/>
      <c r="HM28" s="15"/>
      <c r="HN28" s="15"/>
      <c r="HO28" s="15"/>
      <c r="HP28" s="15"/>
      <c r="HQ28" s="15"/>
      <c r="HR28" s="15"/>
      <c r="HS28" s="15"/>
      <c r="HT28" s="15"/>
      <c r="HU28" s="15"/>
      <c r="HV28" s="15"/>
      <c r="HW28" s="15"/>
      <c r="HX28" s="15"/>
      <c r="HY28" s="15"/>
      <c r="HZ28" s="15"/>
      <c r="IA28" s="15"/>
      <c r="IB28" s="15"/>
      <c r="IC28" s="15"/>
      <c r="ID28" s="15"/>
      <c r="IE28" s="15"/>
      <c r="IF28" s="15"/>
      <c r="IG28" s="15"/>
    </row>
    <row r="29" spans="2:241" s="50" customFormat="1" ht="19">
      <c r="B29" s="51" t="s">
        <v>90</v>
      </c>
      <c r="C29" s="49"/>
      <c r="D29" s="51"/>
      <c r="E29" s="51">
        <v>0</v>
      </c>
      <c r="F29" s="51">
        <v>0</v>
      </c>
      <c r="G29" s="51">
        <v>9</v>
      </c>
      <c r="H29" s="51">
        <v>13</v>
      </c>
      <c r="I29" s="51">
        <v>21</v>
      </c>
      <c r="J29" s="51">
        <v>30</v>
      </c>
      <c r="K29" s="51">
        <v>38</v>
      </c>
      <c r="L29" s="51">
        <v>40</v>
      </c>
      <c r="M29" s="51">
        <v>57</v>
      </c>
      <c r="N29" s="51">
        <v>69</v>
      </c>
      <c r="O29" s="51">
        <v>107</v>
      </c>
      <c r="P29" s="51">
        <v>114</v>
      </c>
      <c r="Q29" s="51">
        <v>139</v>
      </c>
      <c r="R29" s="51">
        <v>139</v>
      </c>
      <c r="S29" s="51">
        <v>206</v>
      </c>
      <c r="T29" s="51">
        <v>89</v>
      </c>
      <c r="U29" s="51">
        <v>89</v>
      </c>
      <c r="V29" s="51">
        <v>126</v>
      </c>
      <c r="W29" s="51">
        <v>156</v>
      </c>
      <c r="X29" s="51">
        <v>169</v>
      </c>
      <c r="Y29" s="51">
        <v>201</v>
      </c>
      <c r="Z29" s="51">
        <v>203</v>
      </c>
      <c r="AA29" s="51">
        <v>276</v>
      </c>
      <c r="AB29" s="51">
        <v>191</v>
      </c>
      <c r="AC29" s="51">
        <v>354</v>
      </c>
      <c r="AD29" s="51">
        <v>418</v>
      </c>
      <c r="AE29" s="51">
        <v>486</v>
      </c>
      <c r="AF29" s="51">
        <v>571</v>
      </c>
      <c r="AG29" s="51">
        <v>627</v>
      </c>
      <c r="AH29" s="51">
        <v>726</v>
      </c>
      <c r="AI29" s="51">
        <v>1042</v>
      </c>
      <c r="AJ29" s="51">
        <v>1058</v>
      </c>
      <c r="AK29" s="51">
        <v>1075</v>
      </c>
      <c r="AL29" s="51">
        <v>1084</v>
      </c>
      <c r="AM29" s="51">
        <v>1099</v>
      </c>
      <c r="AN29" s="51">
        <v>1180</v>
      </c>
      <c r="AO29" s="51">
        <v>1211</v>
      </c>
      <c r="AP29" s="51">
        <v>1173</v>
      </c>
      <c r="AQ29" s="51">
        <v>1179</v>
      </c>
      <c r="AR29" s="51">
        <v>1175</v>
      </c>
      <c r="AS29" s="51">
        <v>1177</v>
      </c>
      <c r="AT29" s="51">
        <v>1187</v>
      </c>
      <c r="AU29" s="51">
        <v>1227</v>
      </c>
      <c r="AV29" s="51">
        <v>1200</v>
      </c>
      <c r="AW29" s="51">
        <v>1302</v>
      </c>
      <c r="AX29" s="51">
        <v>1284</v>
      </c>
      <c r="AY29" s="51">
        <v>1253</v>
      </c>
      <c r="AZ29" s="51">
        <v>1243</v>
      </c>
      <c r="BA29" s="51">
        <v>1208</v>
      </c>
      <c r="BB29" s="51">
        <v>1172</v>
      </c>
      <c r="BC29" s="51">
        <v>1146</v>
      </c>
      <c r="BD29" s="51">
        <v>1095</v>
      </c>
      <c r="BE29" s="51">
        <v>1068</v>
      </c>
      <c r="BF29" s="51">
        <v>1040</v>
      </c>
      <c r="BG29" s="51">
        <v>1005</v>
      </c>
      <c r="BH29" s="51">
        <v>995</v>
      </c>
      <c r="BI29" s="51">
        <v>936</v>
      </c>
      <c r="BJ29" s="51">
        <v>980</v>
      </c>
      <c r="BK29" s="51">
        <v>968</v>
      </c>
      <c r="BL29" s="51">
        <v>892</v>
      </c>
      <c r="BM29" s="51">
        <v>855</v>
      </c>
      <c r="BN29" s="51">
        <v>856</v>
      </c>
      <c r="BO29" s="51">
        <v>813</v>
      </c>
      <c r="BP29" s="51">
        <v>818</v>
      </c>
      <c r="BQ29" s="51">
        <v>838</v>
      </c>
      <c r="BR29" s="51">
        <v>874</v>
      </c>
      <c r="BS29" s="51">
        <v>842</v>
      </c>
      <c r="BT29" s="51">
        <v>815</v>
      </c>
      <c r="BU29" s="51">
        <v>797</v>
      </c>
      <c r="BV29" s="51">
        <v>805</v>
      </c>
      <c r="BW29" s="51">
        <v>709</v>
      </c>
      <c r="BX29" s="51">
        <v>692</v>
      </c>
      <c r="BY29" s="51">
        <v>680</v>
      </c>
      <c r="BZ29" s="51">
        <v>673</v>
      </c>
      <c r="CA29" s="51">
        <v>657</v>
      </c>
      <c r="CB29" s="51">
        <v>649</v>
      </c>
      <c r="CC29" s="51">
        <v>628</v>
      </c>
      <c r="CD29" s="51">
        <v>629</v>
      </c>
      <c r="CE29" s="51">
        <v>609</v>
      </c>
      <c r="CF29" s="51">
        <v>608</v>
      </c>
      <c r="CG29" s="51">
        <v>576</v>
      </c>
      <c r="CH29" s="51">
        <v>550</v>
      </c>
      <c r="CI29" s="51">
        <v>536</v>
      </c>
      <c r="CJ29" s="51">
        <v>531</v>
      </c>
      <c r="CK29" s="51">
        <v>513</v>
      </c>
      <c r="CL29" s="51">
        <v>510</v>
      </c>
      <c r="CM29" s="51">
        <v>512</v>
      </c>
      <c r="CN29" s="51">
        <v>529</v>
      </c>
      <c r="CO29" s="51">
        <v>514</v>
      </c>
      <c r="CP29" s="51"/>
      <c r="CQ29" s="51"/>
      <c r="CR29" s="51"/>
      <c r="CS29" s="51"/>
      <c r="CT29" s="51"/>
      <c r="CU29" s="51"/>
      <c r="CV29" s="51"/>
      <c r="CW29" s="51"/>
      <c r="CX29" s="51"/>
      <c r="CY29" s="51"/>
      <c r="CZ29" s="51"/>
      <c r="DA29" s="51"/>
      <c r="DB29" s="51"/>
      <c r="DC29" s="51"/>
      <c r="DD29" s="51"/>
      <c r="DE29" s="51"/>
      <c r="DF29" s="51"/>
      <c r="DG29" s="51"/>
      <c r="DH29" s="51"/>
      <c r="DI29" s="51"/>
      <c r="DJ29" s="51"/>
      <c r="DK29" s="51"/>
      <c r="DL29" s="51"/>
      <c r="DM29" s="51"/>
      <c r="DN29" s="51"/>
      <c r="DO29" s="51"/>
      <c r="DP29" s="51"/>
      <c r="DQ29" s="51"/>
      <c r="DR29" s="51"/>
      <c r="DS29" s="51"/>
      <c r="DT29" s="51"/>
      <c r="DU29" s="51"/>
      <c r="DV29" s="51"/>
      <c r="DW29" s="51"/>
      <c r="DX29" s="51"/>
      <c r="DY29" s="51"/>
      <c r="DZ29" s="51"/>
      <c r="EA29" s="51"/>
      <c r="EB29" s="51"/>
      <c r="EC29" s="51"/>
      <c r="ED29" s="51"/>
      <c r="EE29" s="51"/>
      <c r="EF29" s="51"/>
      <c r="EG29" s="51"/>
      <c r="EH29" s="51"/>
      <c r="EI29" s="51"/>
      <c r="EJ29" s="51"/>
      <c r="EK29" s="51"/>
      <c r="EL29" s="51"/>
      <c r="EM29" s="51"/>
      <c r="EN29" s="51"/>
      <c r="EO29" s="51"/>
      <c r="EP29" s="51"/>
      <c r="EQ29" s="51"/>
      <c r="ER29" s="51"/>
      <c r="ES29" s="51"/>
      <c r="ET29" s="51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1"/>
      <c r="FJ29" s="51"/>
      <c r="FK29" s="51"/>
      <c r="FL29" s="51"/>
      <c r="FM29" s="51"/>
      <c r="FN29" s="51"/>
      <c r="FO29" s="51"/>
      <c r="FP29" s="51"/>
      <c r="FQ29" s="51"/>
      <c r="FR29" s="51"/>
      <c r="FS29" s="51"/>
      <c r="FT29" s="51"/>
      <c r="FU29" s="51"/>
      <c r="FV29" s="51"/>
      <c r="FW29" s="51"/>
      <c r="FX29" s="51"/>
      <c r="FY29" s="51"/>
      <c r="FZ29" s="51"/>
      <c r="GA29" s="51"/>
      <c r="GB29" s="51"/>
      <c r="GC29" s="51"/>
      <c r="GD29" s="51"/>
      <c r="GE29" s="51"/>
      <c r="GF29" s="51"/>
      <c r="GG29" s="51"/>
      <c r="GH29" s="51"/>
      <c r="GI29" s="51"/>
      <c r="GJ29" s="51"/>
      <c r="GK29" s="51"/>
      <c r="GL29" s="51"/>
      <c r="GM29" s="51"/>
      <c r="GN29" s="51"/>
      <c r="GO29" s="51"/>
      <c r="GP29" s="51"/>
      <c r="GQ29" s="51"/>
      <c r="GR29" s="51"/>
      <c r="GS29" s="51"/>
      <c r="GT29" s="51"/>
      <c r="GU29" s="51"/>
      <c r="GV29" s="51"/>
      <c r="GW29" s="51"/>
      <c r="GX29" s="51"/>
      <c r="GY29" s="51"/>
      <c r="GZ29" s="51"/>
      <c r="HA29" s="51"/>
      <c r="HB29" s="51"/>
      <c r="HC29" s="51"/>
      <c r="HD29" s="51"/>
      <c r="HE29" s="51"/>
      <c r="HF29" s="51"/>
      <c r="HG29" s="51"/>
      <c r="HH29" s="51"/>
      <c r="HI29" s="51"/>
      <c r="HJ29" s="51"/>
      <c r="HK29" s="51"/>
      <c r="HL29" s="51"/>
      <c r="HM29" s="51"/>
      <c r="HN29" s="51"/>
      <c r="HO29" s="51"/>
      <c r="HP29" s="51"/>
      <c r="HQ29" s="51"/>
      <c r="HR29" s="51"/>
      <c r="HS29" s="51"/>
      <c r="HT29" s="51"/>
      <c r="HU29" s="51"/>
      <c r="HV29" s="51"/>
      <c r="HW29" s="51"/>
      <c r="HX29" s="51"/>
      <c r="HY29" s="51"/>
      <c r="HZ29" s="51"/>
      <c r="IA29" s="51"/>
      <c r="IB29" s="51"/>
      <c r="IC29" s="51"/>
      <c r="ID29" s="51"/>
      <c r="IE29" s="51"/>
      <c r="IF29" s="51"/>
      <c r="IG29" s="51"/>
    </row>
    <row r="30" spans="2:241">
      <c r="B30" s="37" t="s">
        <v>81</v>
      </c>
      <c r="D30" s="37"/>
      <c r="E30" s="37" t="s">
        <v>75</v>
      </c>
      <c r="F30" s="37" t="s">
        <v>75</v>
      </c>
      <c r="G30" s="37" t="s">
        <v>75</v>
      </c>
      <c r="H30" s="37">
        <f t="shared" ref="H30:AM30" si="2356">(H29/G29)-1</f>
        <v>0.44444444444444442</v>
      </c>
      <c r="I30" s="37">
        <f t="shared" si="2356"/>
        <v>0.61538461538461542</v>
      </c>
      <c r="J30" s="37">
        <f t="shared" si="2356"/>
        <v>0.4285714285714286</v>
      </c>
      <c r="K30" s="37">
        <f t="shared" si="2356"/>
        <v>0.26666666666666661</v>
      </c>
      <c r="L30" s="37">
        <f t="shared" si="2356"/>
        <v>5.2631578947368363E-2</v>
      </c>
      <c r="M30" s="37">
        <f t="shared" si="2356"/>
        <v>0.42500000000000004</v>
      </c>
      <c r="N30" s="37">
        <f t="shared" si="2356"/>
        <v>0.21052631578947367</v>
      </c>
      <c r="O30" s="37">
        <f t="shared" si="2356"/>
        <v>0.55072463768115942</v>
      </c>
      <c r="P30" s="37">
        <f t="shared" si="2356"/>
        <v>6.5420560747663448E-2</v>
      </c>
      <c r="Q30" s="37">
        <f t="shared" si="2356"/>
        <v>0.2192982456140351</v>
      </c>
      <c r="R30" s="37">
        <f t="shared" si="2356"/>
        <v>0</v>
      </c>
      <c r="S30" s="37">
        <f t="shared" si="2356"/>
        <v>0.48201438848920852</v>
      </c>
      <c r="T30" s="37">
        <f t="shared" si="2356"/>
        <v>-0.56796116504854366</v>
      </c>
      <c r="U30" s="37">
        <f t="shared" si="2356"/>
        <v>0</v>
      </c>
      <c r="V30" s="37">
        <f t="shared" si="2356"/>
        <v>0.41573033707865159</v>
      </c>
      <c r="W30" s="37">
        <f t="shared" si="2356"/>
        <v>0.23809523809523814</v>
      </c>
      <c r="X30" s="37">
        <f t="shared" si="2356"/>
        <v>8.3333333333333259E-2</v>
      </c>
      <c r="Y30" s="37">
        <f t="shared" si="2356"/>
        <v>0.18934911242603558</v>
      </c>
      <c r="Z30" s="37">
        <f t="shared" si="2356"/>
        <v>9.9502487562188602E-3</v>
      </c>
      <c r="AA30" s="37">
        <f t="shared" si="2356"/>
        <v>0.35960591133004915</v>
      </c>
      <c r="AB30" s="37">
        <f t="shared" si="2356"/>
        <v>-0.30797101449275366</v>
      </c>
      <c r="AC30" s="37">
        <f t="shared" si="2356"/>
        <v>0.85340314136125661</v>
      </c>
      <c r="AD30" s="37">
        <f t="shared" si="2356"/>
        <v>0.18079096045197751</v>
      </c>
      <c r="AE30" s="37">
        <f t="shared" si="2356"/>
        <v>0.16267942583732053</v>
      </c>
      <c r="AF30" s="37">
        <f t="shared" si="2356"/>
        <v>0.17489711934156382</v>
      </c>
      <c r="AG30" s="37">
        <f t="shared" si="2356"/>
        <v>9.8073555166374726E-2</v>
      </c>
      <c r="AH30" s="37">
        <f t="shared" si="2356"/>
        <v>0.15789473684210531</v>
      </c>
      <c r="AI30" s="37">
        <f t="shared" si="2356"/>
        <v>0.43526170798898067</v>
      </c>
      <c r="AJ30" s="37">
        <f t="shared" si="2356"/>
        <v>1.5355086372360827E-2</v>
      </c>
      <c r="AK30" s="37">
        <f t="shared" si="2356"/>
        <v>1.6068052930056753E-2</v>
      </c>
      <c r="AL30" s="37">
        <f t="shared" si="2356"/>
        <v>8.3720930232558111E-3</v>
      </c>
      <c r="AM30" s="37">
        <f t="shared" si="2356"/>
        <v>1.3837638376383854E-2</v>
      </c>
      <c r="AN30" s="37">
        <f t="shared" ref="AN30:BS30" si="2357">(AN29/AM29)-1</f>
        <v>7.3703366696997286E-2</v>
      </c>
      <c r="AO30" s="37">
        <f t="shared" si="2357"/>
        <v>2.6271186440677941E-2</v>
      </c>
      <c r="AP30" s="37">
        <f t="shared" si="2357"/>
        <v>-3.1379025598678778E-2</v>
      </c>
      <c r="AQ30" s="37">
        <f t="shared" si="2357"/>
        <v>5.1150895140665842E-3</v>
      </c>
      <c r="AR30" s="37">
        <f t="shared" si="2357"/>
        <v>-3.392705682782049E-3</v>
      </c>
      <c r="AS30" s="37">
        <f t="shared" si="2357"/>
        <v>1.7021276595745594E-3</v>
      </c>
      <c r="AT30" s="37">
        <f t="shared" si="2357"/>
        <v>8.4961767204758676E-3</v>
      </c>
      <c r="AU30" s="37">
        <f t="shared" si="2357"/>
        <v>3.3698399326032025E-2</v>
      </c>
      <c r="AV30" s="37">
        <f t="shared" si="2357"/>
        <v>-2.2004889975550168E-2</v>
      </c>
      <c r="AW30" s="37">
        <f t="shared" si="2357"/>
        <v>8.4999999999999964E-2</v>
      </c>
      <c r="AX30" s="37">
        <f t="shared" si="2357"/>
        <v>-1.3824884792626779E-2</v>
      </c>
      <c r="AY30" s="37">
        <f t="shared" si="2357"/>
        <v>-2.4143302180685389E-2</v>
      </c>
      <c r="AZ30" s="37">
        <f t="shared" si="2357"/>
        <v>-7.9808459696727452E-3</v>
      </c>
      <c r="BA30" s="37">
        <f t="shared" si="2357"/>
        <v>-2.8157683024939706E-2</v>
      </c>
      <c r="BB30" s="37">
        <f t="shared" si="2357"/>
        <v>-2.9801324503311299E-2</v>
      </c>
      <c r="BC30" s="37">
        <f t="shared" si="2357"/>
        <v>-2.2184300341296925E-2</v>
      </c>
      <c r="BD30" s="37">
        <f t="shared" si="2357"/>
        <v>-4.450261780104714E-2</v>
      </c>
      <c r="BE30" s="37">
        <f t="shared" si="2357"/>
        <v>-2.4657534246575352E-2</v>
      </c>
      <c r="BF30" s="37">
        <f t="shared" si="2357"/>
        <v>-2.6217228464419429E-2</v>
      </c>
      <c r="BG30" s="37">
        <f t="shared" si="2357"/>
        <v>-3.3653846153846145E-2</v>
      </c>
      <c r="BH30" s="37">
        <f t="shared" si="2357"/>
        <v>-9.9502487562188602E-3</v>
      </c>
      <c r="BI30" s="37">
        <f t="shared" si="2357"/>
        <v>-5.9296482412060314E-2</v>
      </c>
      <c r="BJ30" s="37">
        <f t="shared" si="2357"/>
        <v>4.7008547008547064E-2</v>
      </c>
      <c r="BK30" s="37">
        <f t="shared" si="2357"/>
        <v>-1.2244897959183709E-2</v>
      </c>
      <c r="BL30" s="37">
        <f t="shared" si="2357"/>
        <v>-7.8512396694214837E-2</v>
      </c>
      <c r="BM30" s="37">
        <f t="shared" si="2357"/>
        <v>-4.1479820627802644E-2</v>
      </c>
      <c r="BN30" s="37">
        <f t="shared" si="2357"/>
        <v>1.1695906432749315E-3</v>
      </c>
      <c r="BO30" s="37">
        <f t="shared" si="2357"/>
        <v>-5.0233644859813076E-2</v>
      </c>
      <c r="BP30" s="37">
        <f t="shared" si="2357"/>
        <v>6.1500615006149228E-3</v>
      </c>
      <c r="BQ30" s="37">
        <f t="shared" si="2357"/>
        <v>2.4449877750611249E-2</v>
      </c>
      <c r="BR30" s="37">
        <f t="shared" si="2357"/>
        <v>4.2959427207637235E-2</v>
      </c>
      <c r="BS30" s="37">
        <f t="shared" si="2357"/>
        <v>-3.6613272311212808E-2</v>
      </c>
      <c r="BT30" s="37">
        <f t="shared" ref="BT30:CC30" si="2358">(BT29/BS29)-1</f>
        <v>-3.2066508313539188E-2</v>
      </c>
      <c r="BU30" s="37">
        <f t="shared" si="2358"/>
        <v>-2.2085889570552131E-2</v>
      </c>
      <c r="BV30" s="37">
        <f t="shared" si="2358"/>
        <v>1.0037641154328814E-2</v>
      </c>
      <c r="BW30" s="37">
        <f t="shared" si="2358"/>
        <v>-0.11925465838509319</v>
      </c>
      <c r="BX30" s="37">
        <f t="shared" si="2358"/>
        <v>-2.3977433004231274E-2</v>
      </c>
      <c r="BY30" s="37">
        <f t="shared" si="2358"/>
        <v>-1.7341040462427793E-2</v>
      </c>
      <c r="BZ30" s="37">
        <f t="shared" si="2358"/>
        <v>-1.0294117647058787E-2</v>
      </c>
      <c r="CA30" s="37">
        <f t="shared" si="2358"/>
        <v>-2.3774145616641928E-2</v>
      </c>
      <c r="CB30" s="37">
        <f t="shared" si="2358"/>
        <v>-1.2176560121765601E-2</v>
      </c>
      <c r="CC30" s="37">
        <f t="shared" si="2358"/>
        <v>-3.2357473035439122E-2</v>
      </c>
      <c r="CD30" s="37">
        <f t="shared" ref="CD30:CV30" si="2359">(CD29/CC29)-1</f>
        <v>1.5923566878981443E-3</v>
      </c>
      <c r="CE30" s="37">
        <f t="shared" si="2359"/>
        <v>-3.1796502384737635E-2</v>
      </c>
      <c r="CF30" s="37">
        <f t="shared" si="2359"/>
        <v>-1.6420361247947435E-3</v>
      </c>
      <c r="CG30" s="37">
        <f t="shared" si="2359"/>
        <v>-5.2631578947368474E-2</v>
      </c>
      <c r="CH30" s="37">
        <f t="shared" si="2359"/>
        <v>-4.513888888888884E-2</v>
      </c>
      <c r="CI30" s="37">
        <f t="shared" si="2359"/>
        <v>-2.5454545454545507E-2</v>
      </c>
      <c r="CJ30" s="37">
        <f t="shared" si="2359"/>
        <v>-9.3283582089552786E-3</v>
      </c>
      <c r="CK30" s="37">
        <f t="shared" si="2359"/>
        <v>-3.3898305084745783E-2</v>
      </c>
      <c r="CL30" s="37">
        <f t="shared" si="2359"/>
        <v>-5.8479532163743242E-3</v>
      </c>
      <c r="CM30" s="37">
        <f t="shared" si="2359"/>
        <v>3.9215686274509665E-3</v>
      </c>
      <c r="CN30" s="37">
        <f t="shared" si="2359"/>
        <v>3.3203125E-2</v>
      </c>
      <c r="CO30" s="37">
        <f t="shared" si="2359"/>
        <v>-2.8355387523629538E-2</v>
      </c>
      <c r="CP30" s="37">
        <f t="shared" si="2359"/>
        <v>-1</v>
      </c>
      <c r="CQ30" s="37" t="e">
        <f t="shared" si="2359"/>
        <v>#DIV/0!</v>
      </c>
      <c r="CR30" s="37" t="e">
        <f t="shared" si="2359"/>
        <v>#DIV/0!</v>
      </c>
      <c r="CS30" s="37" t="e">
        <f t="shared" si="2359"/>
        <v>#DIV/0!</v>
      </c>
      <c r="CT30" s="37" t="e">
        <f t="shared" si="2359"/>
        <v>#DIV/0!</v>
      </c>
      <c r="CU30" s="37" t="e">
        <f t="shared" si="2359"/>
        <v>#DIV/0!</v>
      </c>
      <c r="CV30" s="37" t="e">
        <f t="shared" si="2359"/>
        <v>#DIV/0!</v>
      </c>
      <c r="CW30" s="37" t="e">
        <f t="shared" ref="CW30" si="2360">(CW29/CV29)-1</f>
        <v>#DIV/0!</v>
      </c>
      <c r="CX30" s="37" t="e">
        <f t="shared" ref="CX30" si="2361">(CX29/CW29)-1</f>
        <v>#DIV/0!</v>
      </c>
      <c r="CY30" s="37" t="e">
        <f t="shared" ref="CY30" si="2362">(CY29/CX29)-1</f>
        <v>#DIV/0!</v>
      </c>
      <c r="CZ30" s="37" t="e">
        <f t="shared" ref="CZ30" si="2363">(CZ29/CY29)-1</f>
        <v>#DIV/0!</v>
      </c>
      <c r="DA30" s="37" t="e">
        <f t="shared" ref="DA30" si="2364">(DA29/CZ29)-1</f>
        <v>#DIV/0!</v>
      </c>
      <c r="DB30" s="37" t="e">
        <f t="shared" ref="DB30" si="2365">(DB29/DA29)-1</f>
        <v>#DIV/0!</v>
      </c>
      <c r="DC30" s="37" t="e">
        <f t="shared" ref="DC30" si="2366">(DC29/DB29)-1</f>
        <v>#DIV/0!</v>
      </c>
      <c r="DD30" s="37" t="e">
        <f t="shared" ref="DD30" si="2367">(DD29/DC29)-1</f>
        <v>#DIV/0!</v>
      </c>
      <c r="DE30" s="37" t="e">
        <f t="shared" ref="DE30" si="2368">(DE29/DD29)-1</f>
        <v>#DIV/0!</v>
      </c>
      <c r="DF30" s="37" t="e">
        <f t="shared" ref="DF30" si="2369">(DF29/DE29)-1</f>
        <v>#DIV/0!</v>
      </c>
      <c r="DG30" s="37" t="e">
        <f t="shared" ref="DG30" si="2370">(DG29/DF29)-1</f>
        <v>#DIV/0!</v>
      </c>
      <c r="DH30" s="37" t="e">
        <f t="shared" ref="DH30" si="2371">(DH29/DG29)-1</f>
        <v>#DIV/0!</v>
      </c>
      <c r="DI30" s="37" t="e">
        <f t="shared" ref="DI30" si="2372">(DI29/DH29)-1</f>
        <v>#DIV/0!</v>
      </c>
      <c r="DJ30" s="37" t="e">
        <f t="shared" ref="DJ30" si="2373">(DJ29/DI29)-1</f>
        <v>#DIV/0!</v>
      </c>
      <c r="DK30" s="37" t="e">
        <f t="shared" ref="DK30" si="2374">(DK29/DJ29)-1</f>
        <v>#DIV/0!</v>
      </c>
      <c r="DL30" s="37" t="e">
        <f t="shared" ref="DL30" si="2375">(DL29/DK29)-1</f>
        <v>#DIV/0!</v>
      </c>
      <c r="DM30" s="37" t="e">
        <f t="shared" ref="DM30" si="2376">(DM29/DL29)-1</f>
        <v>#DIV/0!</v>
      </c>
      <c r="DN30" s="37" t="e">
        <f t="shared" ref="DN30" si="2377">(DN29/DM29)-1</f>
        <v>#DIV/0!</v>
      </c>
      <c r="DO30" s="37" t="e">
        <f t="shared" ref="DO30" si="2378">(DO29/DN29)-1</f>
        <v>#DIV/0!</v>
      </c>
      <c r="DP30" s="37" t="e">
        <f t="shared" ref="DP30" si="2379">(DP29/DO29)-1</f>
        <v>#DIV/0!</v>
      </c>
      <c r="DQ30" s="37" t="e">
        <f t="shared" ref="DQ30" si="2380">(DQ29/DP29)-1</f>
        <v>#DIV/0!</v>
      </c>
      <c r="DR30" s="37" t="e">
        <f t="shared" ref="DR30" si="2381">(DR29/DQ29)-1</f>
        <v>#DIV/0!</v>
      </c>
      <c r="DS30" s="37" t="e">
        <f t="shared" ref="DS30" si="2382">(DS29/DR29)-1</f>
        <v>#DIV/0!</v>
      </c>
      <c r="DT30" s="37" t="e">
        <f t="shared" ref="DT30" si="2383">(DT29/DS29)-1</f>
        <v>#DIV/0!</v>
      </c>
      <c r="DU30" s="37" t="e">
        <f t="shared" ref="DU30" si="2384">(DU29/DT29)-1</f>
        <v>#DIV/0!</v>
      </c>
      <c r="DV30" s="37" t="e">
        <f t="shared" ref="DV30" si="2385">(DV29/DU29)-1</f>
        <v>#DIV/0!</v>
      </c>
      <c r="DW30" s="37" t="e">
        <f t="shared" ref="DW30" si="2386">(DW29/DV29)-1</f>
        <v>#DIV/0!</v>
      </c>
      <c r="DX30" s="37" t="e">
        <f t="shared" ref="DX30" si="2387">(DX29/DW29)-1</f>
        <v>#DIV/0!</v>
      </c>
      <c r="DY30" s="37" t="e">
        <f t="shared" ref="DY30" si="2388">(DY29/DX29)-1</f>
        <v>#DIV/0!</v>
      </c>
      <c r="DZ30" s="37" t="e">
        <f t="shared" ref="DZ30" si="2389">(DZ29/DY29)-1</f>
        <v>#DIV/0!</v>
      </c>
      <c r="EA30" s="37" t="e">
        <f t="shared" ref="EA30" si="2390">(EA29/DZ29)-1</f>
        <v>#DIV/0!</v>
      </c>
      <c r="EB30" s="37" t="e">
        <f t="shared" ref="EB30" si="2391">(EB29/EA29)-1</f>
        <v>#DIV/0!</v>
      </c>
      <c r="EC30" s="37" t="e">
        <f t="shared" ref="EC30" si="2392">(EC29/EB29)-1</f>
        <v>#DIV/0!</v>
      </c>
      <c r="ED30" s="37" t="e">
        <f t="shared" ref="ED30" si="2393">(ED29/EC29)-1</f>
        <v>#DIV/0!</v>
      </c>
      <c r="EE30" s="37" t="e">
        <f t="shared" ref="EE30" si="2394">(EE29/ED29)-1</f>
        <v>#DIV/0!</v>
      </c>
      <c r="EF30" s="37" t="e">
        <f t="shared" ref="EF30" si="2395">(EF29/EE29)-1</f>
        <v>#DIV/0!</v>
      </c>
      <c r="EG30" s="37" t="e">
        <f t="shared" ref="EG30" si="2396">(EG29/EF29)-1</f>
        <v>#DIV/0!</v>
      </c>
      <c r="EH30" s="37" t="e">
        <f t="shared" ref="EH30" si="2397">(EH29/EG29)-1</f>
        <v>#DIV/0!</v>
      </c>
      <c r="EI30" s="37" t="e">
        <f t="shared" ref="EI30" si="2398">(EI29/EH29)-1</f>
        <v>#DIV/0!</v>
      </c>
      <c r="EJ30" s="37" t="e">
        <f t="shared" ref="EJ30" si="2399">(EJ29/EI29)-1</f>
        <v>#DIV/0!</v>
      </c>
      <c r="EK30" s="37" t="e">
        <f t="shared" ref="EK30" si="2400">(EK29/EJ29)-1</f>
        <v>#DIV/0!</v>
      </c>
      <c r="EL30" s="37" t="e">
        <f t="shared" ref="EL30" si="2401">(EL29/EK29)-1</f>
        <v>#DIV/0!</v>
      </c>
      <c r="EM30" s="37" t="e">
        <f t="shared" ref="EM30" si="2402">(EM29/EL29)-1</f>
        <v>#DIV/0!</v>
      </c>
      <c r="EN30" s="37" t="e">
        <f t="shared" ref="EN30" si="2403">(EN29/EM29)-1</f>
        <v>#DIV/0!</v>
      </c>
      <c r="EO30" s="37" t="e">
        <f t="shared" ref="EO30" si="2404">(EO29/EN29)-1</f>
        <v>#DIV/0!</v>
      </c>
      <c r="EP30" s="37" t="e">
        <f t="shared" ref="EP30" si="2405">(EP29/EO29)-1</f>
        <v>#DIV/0!</v>
      </c>
      <c r="EQ30" s="37" t="e">
        <f t="shared" ref="EQ30" si="2406">(EQ29/EP29)-1</f>
        <v>#DIV/0!</v>
      </c>
      <c r="ER30" s="37" t="e">
        <f t="shared" ref="ER30" si="2407">(ER29/EQ29)-1</f>
        <v>#DIV/0!</v>
      </c>
      <c r="ES30" s="37" t="e">
        <f t="shared" ref="ES30" si="2408">(ES29/ER29)-1</f>
        <v>#DIV/0!</v>
      </c>
      <c r="ET30" s="37" t="e">
        <f t="shared" ref="ET30" si="2409">(ET29/ES29)-1</f>
        <v>#DIV/0!</v>
      </c>
      <c r="EU30" s="37" t="e">
        <f t="shared" ref="EU30" si="2410">(EU29/ET29)-1</f>
        <v>#DIV/0!</v>
      </c>
      <c r="EV30" s="37" t="e">
        <f t="shared" ref="EV30" si="2411">(EV29/EU29)-1</f>
        <v>#DIV/0!</v>
      </c>
      <c r="EW30" s="37" t="e">
        <f t="shared" ref="EW30" si="2412">(EW29/EV29)-1</f>
        <v>#DIV/0!</v>
      </c>
      <c r="EX30" s="37" t="e">
        <f t="shared" ref="EX30" si="2413">(EX29/EW29)-1</f>
        <v>#DIV/0!</v>
      </c>
      <c r="EY30" s="37" t="e">
        <f t="shared" ref="EY30" si="2414">(EY29/EX29)-1</f>
        <v>#DIV/0!</v>
      </c>
      <c r="EZ30" s="37" t="e">
        <f t="shared" ref="EZ30" si="2415">(EZ29/EY29)-1</f>
        <v>#DIV/0!</v>
      </c>
      <c r="FA30" s="37" t="e">
        <f t="shared" ref="FA30" si="2416">(FA29/EZ29)-1</f>
        <v>#DIV/0!</v>
      </c>
      <c r="FB30" s="37" t="e">
        <f t="shared" ref="FB30" si="2417">(FB29/FA29)-1</f>
        <v>#DIV/0!</v>
      </c>
      <c r="FC30" s="37" t="e">
        <f t="shared" ref="FC30" si="2418">(FC29/FB29)-1</f>
        <v>#DIV/0!</v>
      </c>
      <c r="FD30" s="37" t="e">
        <f t="shared" ref="FD30" si="2419">(FD29/FC29)-1</f>
        <v>#DIV/0!</v>
      </c>
      <c r="FE30" s="37" t="e">
        <f t="shared" ref="FE30" si="2420">(FE29/FD29)-1</f>
        <v>#DIV/0!</v>
      </c>
      <c r="FF30" s="37" t="e">
        <f t="shared" ref="FF30" si="2421">(FF29/FE29)-1</f>
        <v>#DIV/0!</v>
      </c>
      <c r="FG30" s="37" t="e">
        <f t="shared" ref="FG30" si="2422">(FG29/FF29)-1</f>
        <v>#DIV/0!</v>
      </c>
      <c r="FH30" s="37" t="e">
        <f t="shared" ref="FH30" si="2423">(FH29/FG29)-1</f>
        <v>#DIV/0!</v>
      </c>
      <c r="FI30" s="37" t="e">
        <f t="shared" ref="FI30" si="2424">(FI29/FH29)-1</f>
        <v>#DIV/0!</v>
      </c>
      <c r="FJ30" s="37" t="e">
        <f t="shared" ref="FJ30" si="2425">(FJ29/FI29)-1</f>
        <v>#DIV/0!</v>
      </c>
      <c r="FK30" s="37" t="e">
        <f t="shared" ref="FK30" si="2426">(FK29/FJ29)-1</f>
        <v>#DIV/0!</v>
      </c>
      <c r="FL30" s="37" t="e">
        <f t="shared" ref="FL30" si="2427">(FL29/FK29)-1</f>
        <v>#DIV/0!</v>
      </c>
      <c r="FM30" s="37" t="e">
        <f t="shared" ref="FM30" si="2428">(FM29/FL29)-1</f>
        <v>#DIV/0!</v>
      </c>
      <c r="FN30" s="37" t="e">
        <f t="shared" ref="FN30" si="2429">(FN29/FM29)-1</f>
        <v>#DIV/0!</v>
      </c>
      <c r="FO30" s="37" t="e">
        <f t="shared" ref="FO30" si="2430">(FO29/FN29)-1</f>
        <v>#DIV/0!</v>
      </c>
      <c r="FP30" s="37" t="e">
        <f t="shared" ref="FP30" si="2431">(FP29/FO29)-1</f>
        <v>#DIV/0!</v>
      </c>
      <c r="FQ30" s="37" t="e">
        <f t="shared" ref="FQ30" si="2432">(FQ29/FP29)-1</f>
        <v>#DIV/0!</v>
      </c>
      <c r="FR30" s="37" t="e">
        <f t="shared" ref="FR30" si="2433">(FR29/FQ29)-1</f>
        <v>#DIV/0!</v>
      </c>
      <c r="FS30" s="37" t="e">
        <f t="shared" ref="FS30" si="2434">(FS29/FR29)-1</f>
        <v>#DIV/0!</v>
      </c>
      <c r="FT30" s="37" t="e">
        <f t="shared" ref="FT30" si="2435">(FT29/FS29)-1</f>
        <v>#DIV/0!</v>
      </c>
      <c r="FU30" s="37" t="e">
        <f t="shared" ref="FU30" si="2436">(FU29/FT29)-1</f>
        <v>#DIV/0!</v>
      </c>
      <c r="FV30" s="37" t="e">
        <f t="shared" ref="FV30" si="2437">(FV29/FU29)-1</f>
        <v>#DIV/0!</v>
      </c>
      <c r="FW30" s="37" t="e">
        <f t="shared" ref="FW30" si="2438">(FW29/FV29)-1</f>
        <v>#DIV/0!</v>
      </c>
      <c r="FX30" s="37" t="e">
        <f t="shared" ref="FX30" si="2439">(FX29/FW29)-1</f>
        <v>#DIV/0!</v>
      </c>
      <c r="FY30" s="37" t="e">
        <f t="shared" ref="FY30" si="2440">(FY29/FX29)-1</f>
        <v>#DIV/0!</v>
      </c>
      <c r="FZ30" s="37" t="e">
        <f t="shared" ref="FZ30" si="2441">(FZ29/FY29)-1</f>
        <v>#DIV/0!</v>
      </c>
      <c r="GA30" s="37" t="e">
        <f t="shared" ref="GA30" si="2442">(GA29/FZ29)-1</f>
        <v>#DIV/0!</v>
      </c>
      <c r="GB30" s="37" t="e">
        <f t="shared" ref="GB30" si="2443">(GB29/GA29)-1</f>
        <v>#DIV/0!</v>
      </c>
      <c r="GC30" s="37" t="e">
        <f t="shared" ref="GC30" si="2444">(GC29/GB29)-1</f>
        <v>#DIV/0!</v>
      </c>
      <c r="GD30" s="37" t="e">
        <f t="shared" ref="GD30" si="2445">(GD29/GC29)-1</f>
        <v>#DIV/0!</v>
      </c>
      <c r="GE30" s="37" t="e">
        <f t="shared" ref="GE30" si="2446">(GE29/GD29)-1</f>
        <v>#DIV/0!</v>
      </c>
      <c r="GF30" s="37" t="e">
        <f t="shared" ref="GF30" si="2447">(GF29/GE29)-1</f>
        <v>#DIV/0!</v>
      </c>
      <c r="GG30" s="37" t="e">
        <f t="shared" ref="GG30" si="2448">(GG29/GF29)-1</f>
        <v>#DIV/0!</v>
      </c>
      <c r="GH30" s="37" t="e">
        <f t="shared" ref="GH30" si="2449">(GH29/GG29)-1</f>
        <v>#DIV/0!</v>
      </c>
      <c r="GI30" s="37" t="e">
        <f t="shared" ref="GI30" si="2450">(GI29/GH29)-1</f>
        <v>#DIV/0!</v>
      </c>
      <c r="GJ30" s="37" t="e">
        <f t="shared" ref="GJ30" si="2451">(GJ29/GI29)-1</f>
        <v>#DIV/0!</v>
      </c>
      <c r="GK30" s="37" t="e">
        <f t="shared" ref="GK30" si="2452">(GK29/GJ29)-1</f>
        <v>#DIV/0!</v>
      </c>
      <c r="GL30" s="37" t="e">
        <f t="shared" ref="GL30" si="2453">(GL29/GK29)-1</f>
        <v>#DIV/0!</v>
      </c>
      <c r="GM30" s="37" t="e">
        <f t="shared" ref="GM30" si="2454">(GM29/GL29)-1</f>
        <v>#DIV/0!</v>
      </c>
      <c r="GN30" s="37" t="e">
        <f t="shared" ref="GN30" si="2455">(GN29/GM29)-1</f>
        <v>#DIV/0!</v>
      </c>
      <c r="GO30" s="37" t="e">
        <f t="shared" ref="GO30" si="2456">(GO29/GN29)-1</f>
        <v>#DIV/0!</v>
      </c>
      <c r="GP30" s="37" t="e">
        <f t="shared" ref="GP30" si="2457">(GP29/GO29)-1</f>
        <v>#DIV/0!</v>
      </c>
      <c r="GQ30" s="37" t="e">
        <f t="shared" ref="GQ30" si="2458">(GQ29/GP29)-1</f>
        <v>#DIV/0!</v>
      </c>
      <c r="GR30" s="37" t="e">
        <f t="shared" ref="GR30" si="2459">(GR29/GQ29)-1</f>
        <v>#DIV/0!</v>
      </c>
      <c r="GS30" s="37" t="e">
        <f t="shared" ref="GS30" si="2460">(GS29/GR29)-1</f>
        <v>#DIV/0!</v>
      </c>
      <c r="GT30" s="37" t="e">
        <f t="shared" ref="GT30" si="2461">(GT29/GS29)-1</f>
        <v>#DIV/0!</v>
      </c>
      <c r="GU30" s="37" t="e">
        <f t="shared" ref="GU30" si="2462">(GU29/GT29)-1</f>
        <v>#DIV/0!</v>
      </c>
      <c r="GV30" s="37" t="e">
        <f t="shared" ref="GV30" si="2463">(GV29/GU29)-1</f>
        <v>#DIV/0!</v>
      </c>
      <c r="GW30" s="37" t="e">
        <f t="shared" ref="GW30" si="2464">(GW29/GV29)-1</f>
        <v>#DIV/0!</v>
      </c>
      <c r="GX30" s="37" t="e">
        <f t="shared" ref="GX30" si="2465">(GX29/GW29)-1</f>
        <v>#DIV/0!</v>
      </c>
      <c r="GY30" s="37" t="e">
        <f t="shared" ref="GY30" si="2466">(GY29/GX29)-1</f>
        <v>#DIV/0!</v>
      </c>
      <c r="GZ30" s="37" t="e">
        <f t="shared" ref="GZ30" si="2467">(GZ29/GY29)-1</f>
        <v>#DIV/0!</v>
      </c>
      <c r="HA30" s="37" t="e">
        <f t="shared" ref="HA30" si="2468">(HA29/GZ29)-1</f>
        <v>#DIV/0!</v>
      </c>
      <c r="HB30" s="37" t="e">
        <f t="shared" ref="HB30" si="2469">(HB29/HA29)-1</f>
        <v>#DIV/0!</v>
      </c>
      <c r="HC30" s="37" t="e">
        <f t="shared" ref="HC30" si="2470">(HC29/HB29)-1</f>
        <v>#DIV/0!</v>
      </c>
      <c r="HD30" s="37" t="e">
        <f t="shared" ref="HD30" si="2471">(HD29/HC29)-1</f>
        <v>#DIV/0!</v>
      </c>
      <c r="HE30" s="37" t="e">
        <f t="shared" ref="HE30" si="2472">(HE29/HD29)-1</f>
        <v>#DIV/0!</v>
      </c>
      <c r="HF30" s="37" t="e">
        <f t="shared" ref="HF30" si="2473">(HF29/HE29)-1</f>
        <v>#DIV/0!</v>
      </c>
      <c r="HG30" s="37" t="e">
        <f t="shared" ref="HG30" si="2474">(HG29/HF29)-1</f>
        <v>#DIV/0!</v>
      </c>
      <c r="HH30" s="37" t="e">
        <f t="shared" ref="HH30" si="2475">(HH29/HG29)-1</f>
        <v>#DIV/0!</v>
      </c>
      <c r="HI30" s="37" t="e">
        <f t="shared" ref="HI30" si="2476">(HI29/HH29)-1</f>
        <v>#DIV/0!</v>
      </c>
      <c r="HJ30" s="37" t="e">
        <f t="shared" ref="HJ30" si="2477">(HJ29/HI29)-1</f>
        <v>#DIV/0!</v>
      </c>
      <c r="HK30" s="37" t="e">
        <f t="shared" ref="HK30" si="2478">(HK29/HJ29)-1</f>
        <v>#DIV/0!</v>
      </c>
      <c r="HL30" s="37" t="e">
        <f t="shared" ref="HL30" si="2479">(HL29/HK29)-1</f>
        <v>#DIV/0!</v>
      </c>
      <c r="HM30" s="37" t="e">
        <f t="shared" ref="HM30" si="2480">(HM29/HL29)-1</f>
        <v>#DIV/0!</v>
      </c>
      <c r="HN30" s="37" t="e">
        <f t="shared" ref="HN30" si="2481">(HN29/HM29)-1</f>
        <v>#DIV/0!</v>
      </c>
      <c r="HO30" s="37" t="e">
        <f t="shared" ref="HO30" si="2482">(HO29/HN29)-1</f>
        <v>#DIV/0!</v>
      </c>
      <c r="HP30" s="37" t="e">
        <f t="shared" ref="HP30" si="2483">(HP29/HO29)-1</f>
        <v>#DIV/0!</v>
      </c>
      <c r="HQ30" s="37" t="e">
        <f t="shared" ref="HQ30" si="2484">(HQ29/HP29)-1</f>
        <v>#DIV/0!</v>
      </c>
      <c r="HR30" s="37" t="e">
        <f t="shared" ref="HR30" si="2485">(HR29/HQ29)-1</f>
        <v>#DIV/0!</v>
      </c>
      <c r="HS30" s="37" t="e">
        <f t="shared" ref="HS30" si="2486">(HS29/HR29)-1</f>
        <v>#DIV/0!</v>
      </c>
      <c r="HT30" s="37" t="e">
        <f t="shared" ref="HT30" si="2487">(HT29/HS29)-1</f>
        <v>#DIV/0!</v>
      </c>
      <c r="HU30" s="37" t="e">
        <f t="shared" ref="HU30" si="2488">(HU29/HT29)-1</f>
        <v>#DIV/0!</v>
      </c>
      <c r="HV30" s="37" t="e">
        <f t="shared" ref="HV30" si="2489">(HV29/HU29)-1</f>
        <v>#DIV/0!</v>
      </c>
      <c r="HW30" s="37" t="e">
        <f t="shared" ref="HW30" si="2490">(HW29/HV29)-1</f>
        <v>#DIV/0!</v>
      </c>
      <c r="HX30" s="37" t="e">
        <f t="shared" ref="HX30" si="2491">(HX29/HW29)-1</f>
        <v>#DIV/0!</v>
      </c>
      <c r="HY30" s="37" t="e">
        <f t="shared" ref="HY30" si="2492">(HY29/HX29)-1</f>
        <v>#DIV/0!</v>
      </c>
      <c r="HZ30" s="37" t="e">
        <f t="shared" ref="HZ30" si="2493">(HZ29/HY29)-1</f>
        <v>#DIV/0!</v>
      </c>
      <c r="IA30" s="37" t="e">
        <f t="shared" ref="IA30" si="2494">(IA29/HZ29)-1</f>
        <v>#DIV/0!</v>
      </c>
      <c r="IB30" s="37" t="e">
        <f t="shared" ref="IB30" si="2495">(IB29/IA29)-1</f>
        <v>#DIV/0!</v>
      </c>
      <c r="IC30" s="37" t="e">
        <f t="shared" ref="IC30" si="2496">(IC29/IB29)-1</f>
        <v>#DIV/0!</v>
      </c>
      <c r="ID30" s="37" t="e">
        <f t="shared" ref="ID30" si="2497">(ID29/IC29)-1</f>
        <v>#DIV/0!</v>
      </c>
      <c r="IE30" s="37" t="e">
        <f t="shared" ref="IE30" si="2498">(IE29/ID29)-1</f>
        <v>#DIV/0!</v>
      </c>
      <c r="IF30" s="37" t="e">
        <f t="shared" ref="IF30" si="2499">(IF29/IE29)-1</f>
        <v>#DIV/0!</v>
      </c>
      <c r="IG30" s="37" t="e">
        <f t="shared" ref="IG30" si="2500">(IG29/IF29)-1</f>
        <v>#DIV/0!</v>
      </c>
    </row>
    <row r="31" spans="2:241" ht="17" thickBot="1">
      <c r="B31" s="38" t="s">
        <v>80</v>
      </c>
      <c r="D31" s="38"/>
      <c r="E31" s="57">
        <f>E29</f>
        <v>0</v>
      </c>
      <c r="F31" s="57">
        <f t="shared" ref="F31:AK31" si="2501">F29-E29</f>
        <v>0</v>
      </c>
      <c r="G31" s="57">
        <f t="shared" si="2501"/>
        <v>9</v>
      </c>
      <c r="H31" s="57">
        <f t="shared" si="2501"/>
        <v>4</v>
      </c>
      <c r="I31" s="57">
        <f t="shared" si="2501"/>
        <v>8</v>
      </c>
      <c r="J31" s="57">
        <f t="shared" si="2501"/>
        <v>9</v>
      </c>
      <c r="K31" s="57">
        <f t="shared" si="2501"/>
        <v>8</v>
      </c>
      <c r="L31" s="57">
        <f t="shared" si="2501"/>
        <v>2</v>
      </c>
      <c r="M31" s="57">
        <f t="shared" si="2501"/>
        <v>17</v>
      </c>
      <c r="N31" s="57">
        <f t="shared" si="2501"/>
        <v>12</v>
      </c>
      <c r="O31" s="57">
        <f t="shared" si="2501"/>
        <v>38</v>
      </c>
      <c r="P31" s="57">
        <f t="shared" si="2501"/>
        <v>7</v>
      </c>
      <c r="Q31" s="57">
        <f t="shared" si="2501"/>
        <v>25</v>
      </c>
      <c r="R31" s="57">
        <f t="shared" si="2501"/>
        <v>0</v>
      </c>
      <c r="S31" s="57">
        <f t="shared" si="2501"/>
        <v>67</v>
      </c>
      <c r="T31" s="57">
        <f t="shared" si="2501"/>
        <v>-117</v>
      </c>
      <c r="U31" s="57">
        <f t="shared" si="2501"/>
        <v>0</v>
      </c>
      <c r="V31" s="57">
        <f t="shared" si="2501"/>
        <v>37</v>
      </c>
      <c r="W31" s="57">
        <f t="shared" si="2501"/>
        <v>30</v>
      </c>
      <c r="X31" s="57">
        <f t="shared" si="2501"/>
        <v>13</v>
      </c>
      <c r="Y31" s="57">
        <f t="shared" si="2501"/>
        <v>32</v>
      </c>
      <c r="Z31" s="57">
        <f t="shared" si="2501"/>
        <v>2</v>
      </c>
      <c r="AA31" s="57">
        <f t="shared" si="2501"/>
        <v>73</v>
      </c>
      <c r="AB31" s="57">
        <f t="shared" si="2501"/>
        <v>-85</v>
      </c>
      <c r="AC31" s="57">
        <f t="shared" si="2501"/>
        <v>163</v>
      </c>
      <c r="AD31" s="57">
        <f t="shared" si="2501"/>
        <v>64</v>
      </c>
      <c r="AE31" s="57">
        <f t="shared" si="2501"/>
        <v>68</v>
      </c>
      <c r="AF31" s="57">
        <f t="shared" si="2501"/>
        <v>85</v>
      </c>
      <c r="AG31" s="57">
        <f t="shared" si="2501"/>
        <v>56</v>
      </c>
      <c r="AH31" s="57">
        <f t="shared" si="2501"/>
        <v>99</v>
      </c>
      <c r="AI31" s="57">
        <f t="shared" si="2501"/>
        <v>316</v>
      </c>
      <c r="AJ31" s="57">
        <f t="shared" si="2501"/>
        <v>16</v>
      </c>
      <c r="AK31" s="57">
        <f t="shared" si="2501"/>
        <v>17</v>
      </c>
      <c r="AL31" s="57">
        <f t="shared" ref="AL31:BQ31" si="2502">AL29-AK29</f>
        <v>9</v>
      </c>
      <c r="AM31" s="57">
        <f t="shared" si="2502"/>
        <v>15</v>
      </c>
      <c r="AN31" s="57">
        <f t="shared" si="2502"/>
        <v>81</v>
      </c>
      <c r="AO31" s="57">
        <f t="shared" si="2502"/>
        <v>31</v>
      </c>
      <c r="AP31" s="57">
        <f t="shared" si="2502"/>
        <v>-38</v>
      </c>
      <c r="AQ31" s="57">
        <f t="shared" si="2502"/>
        <v>6</v>
      </c>
      <c r="AR31" s="57">
        <f t="shared" si="2502"/>
        <v>-4</v>
      </c>
      <c r="AS31" s="57">
        <f t="shared" si="2502"/>
        <v>2</v>
      </c>
      <c r="AT31" s="57">
        <f t="shared" si="2502"/>
        <v>10</v>
      </c>
      <c r="AU31" s="57">
        <f t="shared" si="2502"/>
        <v>40</v>
      </c>
      <c r="AV31" s="57">
        <f t="shared" si="2502"/>
        <v>-27</v>
      </c>
      <c r="AW31" s="57">
        <f t="shared" si="2502"/>
        <v>102</v>
      </c>
      <c r="AX31" s="57">
        <f t="shared" si="2502"/>
        <v>-18</v>
      </c>
      <c r="AY31" s="57">
        <f t="shared" si="2502"/>
        <v>-31</v>
      </c>
      <c r="AZ31" s="57">
        <f t="shared" si="2502"/>
        <v>-10</v>
      </c>
      <c r="BA31" s="57">
        <f t="shared" si="2502"/>
        <v>-35</v>
      </c>
      <c r="BB31" s="57">
        <f t="shared" si="2502"/>
        <v>-36</v>
      </c>
      <c r="BC31" s="57">
        <f t="shared" si="2502"/>
        <v>-26</v>
      </c>
      <c r="BD31" s="57">
        <f t="shared" si="2502"/>
        <v>-51</v>
      </c>
      <c r="BE31" s="57">
        <f t="shared" si="2502"/>
        <v>-27</v>
      </c>
      <c r="BF31" s="57">
        <f t="shared" si="2502"/>
        <v>-28</v>
      </c>
      <c r="BG31" s="57">
        <f t="shared" si="2502"/>
        <v>-35</v>
      </c>
      <c r="BH31" s="57">
        <f t="shared" si="2502"/>
        <v>-10</v>
      </c>
      <c r="BI31" s="57">
        <f t="shared" si="2502"/>
        <v>-59</v>
      </c>
      <c r="BJ31" s="57">
        <f t="shared" si="2502"/>
        <v>44</v>
      </c>
      <c r="BK31" s="57">
        <f t="shared" si="2502"/>
        <v>-12</v>
      </c>
      <c r="BL31" s="57">
        <f t="shared" si="2502"/>
        <v>-76</v>
      </c>
      <c r="BM31" s="57">
        <f t="shared" si="2502"/>
        <v>-37</v>
      </c>
      <c r="BN31" s="57">
        <f t="shared" si="2502"/>
        <v>1</v>
      </c>
      <c r="BO31" s="57">
        <f t="shared" si="2502"/>
        <v>-43</v>
      </c>
      <c r="BP31" s="57">
        <f t="shared" si="2502"/>
        <v>5</v>
      </c>
      <c r="BQ31" s="57">
        <f t="shared" si="2502"/>
        <v>20</v>
      </c>
      <c r="BR31" s="57">
        <f t="shared" ref="BR31:CC31" si="2503">BR29-BQ29</f>
        <v>36</v>
      </c>
      <c r="BS31" s="57">
        <f t="shared" si="2503"/>
        <v>-32</v>
      </c>
      <c r="BT31" s="57">
        <f t="shared" si="2503"/>
        <v>-27</v>
      </c>
      <c r="BU31" s="57">
        <f t="shared" si="2503"/>
        <v>-18</v>
      </c>
      <c r="BV31" s="57">
        <f t="shared" si="2503"/>
        <v>8</v>
      </c>
      <c r="BW31" s="57">
        <f t="shared" si="2503"/>
        <v>-96</v>
      </c>
      <c r="BX31" s="57">
        <f t="shared" si="2503"/>
        <v>-17</v>
      </c>
      <c r="BY31" s="57">
        <f t="shared" si="2503"/>
        <v>-12</v>
      </c>
      <c r="BZ31" s="57">
        <f t="shared" si="2503"/>
        <v>-7</v>
      </c>
      <c r="CA31" s="57">
        <f t="shared" si="2503"/>
        <v>-16</v>
      </c>
      <c r="CB31" s="57">
        <f t="shared" si="2503"/>
        <v>-8</v>
      </c>
      <c r="CC31" s="57">
        <f t="shared" si="2503"/>
        <v>-21</v>
      </c>
      <c r="CD31" s="57">
        <f t="shared" ref="CD31:CV31" si="2504">CD29-CC29</f>
        <v>1</v>
      </c>
      <c r="CE31" s="57">
        <f t="shared" si="2504"/>
        <v>-20</v>
      </c>
      <c r="CF31" s="57">
        <f t="shared" si="2504"/>
        <v>-1</v>
      </c>
      <c r="CG31" s="57">
        <f t="shared" si="2504"/>
        <v>-32</v>
      </c>
      <c r="CH31" s="57">
        <f t="shared" si="2504"/>
        <v>-26</v>
      </c>
      <c r="CI31" s="57">
        <f t="shared" si="2504"/>
        <v>-14</v>
      </c>
      <c r="CJ31" s="57">
        <f t="shared" si="2504"/>
        <v>-5</v>
      </c>
      <c r="CK31" s="57">
        <f t="shared" si="2504"/>
        <v>-18</v>
      </c>
      <c r="CL31" s="57">
        <f t="shared" si="2504"/>
        <v>-3</v>
      </c>
      <c r="CM31" s="57">
        <f t="shared" si="2504"/>
        <v>2</v>
      </c>
      <c r="CN31" s="57">
        <f t="shared" si="2504"/>
        <v>17</v>
      </c>
      <c r="CO31" s="57">
        <f t="shared" si="2504"/>
        <v>-15</v>
      </c>
      <c r="CP31" s="57">
        <f t="shared" si="2504"/>
        <v>-514</v>
      </c>
      <c r="CQ31" s="57">
        <f t="shared" si="2504"/>
        <v>0</v>
      </c>
      <c r="CR31" s="57">
        <f t="shared" si="2504"/>
        <v>0</v>
      </c>
      <c r="CS31" s="57">
        <f t="shared" si="2504"/>
        <v>0</v>
      </c>
      <c r="CT31" s="57">
        <f t="shared" si="2504"/>
        <v>0</v>
      </c>
      <c r="CU31" s="57">
        <f t="shared" si="2504"/>
        <v>0</v>
      </c>
      <c r="CV31" s="57">
        <f t="shared" si="2504"/>
        <v>0</v>
      </c>
      <c r="CW31" s="57">
        <f t="shared" ref="CW31" si="2505">CW29-CV29</f>
        <v>0</v>
      </c>
      <c r="CX31" s="57">
        <f t="shared" ref="CX31" si="2506">CX29-CW29</f>
        <v>0</v>
      </c>
      <c r="CY31" s="57">
        <f t="shared" ref="CY31" si="2507">CY29-CX29</f>
        <v>0</v>
      </c>
      <c r="CZ31" s="57">
        <f t="shared" ref="CZ31" si="2508">CZ29-CY29</f>
        <v>0</v>
      </c>
      <c r="DA31" s="57">
        <f t="shared" ref="DA31" si="2509">DA29-CZ29</f>
        <v>0</v>
      </c>
      <c r="DB31" s="57">
        <f t="shared" ref="DB31" si="2510">DB29-DA29</f>
        <v>0</v>
      </c>
      <c r="DC31" s="57">
        <f t="shared" ref="DC31" si="2511">DC29-DB29</f>
        <v>0</v>
      </c>
      <c r="DD31" s="57">
        <f t="shared" ref="DD31" si="2512">DD29-DC29</f>
        <v>0</v>
      </c>
      <c r="DE31" s="57">
        <f t="shared" ref="DE31" si="2513">DE29-DD29</f>
        <v>0</v>
      </c>
      <c r="DF31" s="57">
        <f t="shared" ref="DF31" si="2514">DF29-DE29</f>
        <v>0</v>
      </c>
      <c r="DG31" s="57">
        <f t="shared" ref="DG31" si="2515">DG29-DF29</f>
        <v>0</v>
      </c>
      <c r="DH31" s="57">
        <f t="shared" ref="DH31" si="2516">DH29-DG29</f>
        <v>0</v>
      </c>
      <c r="DI31" s="57">
        <f t="shared" ref="DI31" si="2517">DI29-DH29</f>
        <v>0</v>
      </c>
      <c r="DJ31" s="57">
        <f t="shared" ref="DJ31" si="2518">DJ29-DI29</f>
        <v>0</v>
      </c>
      <c r="DK31" s="57">
        <f t="shared" ref="DK31" si="2519">DK29-DJ29</f>
        <v>0</v>
      </c>
      <c r="DL31" s="57">
        <f t="shared" ref="DL31" si="2520">DL29-DK29</f>
        <v>0</v>
      </c>
      <c r="DM31" s="57">
        <f t="shared" ref="DM31" si="2521">DM29-DL29</f>
        <v>0</v>
      </c>
      <c r="DN31" s="57">
        <f t="shared" ref="DN31" si="2522">DN29-DM29</f>
        <v>0</v>
      </c>
      <c r="DO31" s="57">
        <f t="shared" ref="DO31" si="2523">DO29-DN29</f>
        <v>0</v>
      </c>
      <c r="DP31" s="57">
        <f t="shared" ref="DP31" si="2524">DP29-DO29</f>
        <v>0</v>
      </c>
      <c r="DQ31" s="57">
        <f t="shared" ref="DQ31" si="2525">DQ29-DP29</f>
        <v>0</v>
      </c>
      <c r="DR31" s="57">
        <f t="shared" ref="DR31" si="2526">DR29-DQ29</f>
        <v>0</v>
      </c>
      <c r="DS31" s="57">
        <f t="shared" ref="DS31" si="2527">DS29-DR29</f>
        <v>0</v>
      </c>
      <c r="DT31" s="57">
        <f t="shared" ref="DT31" si="2528">DT29-DS29</f>
        <v>0</v>
      </c>
      <c r="DU31" s="57">
        <f t="shared" ref="DU31" si="2529">DU29-DT29</f>
        <v>0</v>
      </c>
      <c r="DV31" s="57">
        <f t="shared" ref="DV31" si="2530">DV29-DU29</f>
        <v>0</v>
      </c>
      <c r="DW31" s="57">
        <f t="shared" ref="DW31" si="2531">DW29-DV29</f>
        <v>0</v>
      </c>
      <c r="DX31" s="57">
        <f t="shared" ref="DX31" si="2532">DX29-DW29</f>
        <v>0</v>
      </c>
      <c r="DY31" s="57">
        <f t="shared" ref="DY31" si="2533">DY29-DX29</f>
        <v>0</v>
      </c>
      <c r="DZ31" s="57">
        <f t="shared" ref="DZ31" si="2534">DZ29-DY29</f>
        <v>0</v>
      </c>
      <c r="EA31" s="57">
        <f t="shared" ref="EA31" si="2535">EA29-DZ29</f>
        <v>0</v>
      </c>
      <c r="EB31" s="57">
        <f t="shared" ref="EB31" si="2536">EB29-EA29</f>
        <v>0</v>
      </c>
      <c r="EC31" s="57">
        <f t="shared" ref="EC31" si="2537">EC29-EB29</f>
        <v>0</v>
      </c>
      <c r="ED31" s="57">
        <f t="shared" ref="ED31" si="2538">ED29-EC29</f>
        <v>0</v>
      </c>
      <c r="EE31" s="57">
        <f t="shared" ref="EE31" si="2539">EE29-ED29</f>
        <v>0</v>
      </c>
      <c r="EF31" s="57">
        <f t="shared" ref="EF31" si="2540">EF29-EE29</f>
        <v>0</v>
      </c>
      <c r="EG31" s="57">
        <f t="shared" ref="EG31" si="2541">EG29-EF29</f>
        <v>0</v>
      </c>
      <c r="EH31" s="57">
        <f t="shared" ref="EH31" si="2542">EH29-EG29</f>
        <v>0</v>
      </c>
      <c r="EI31" s="57">
        <f t="shared" ref="EI31" si="2543">EI29-EH29</f>
        <v>0</v>
      </c>
      <c r="EJ31" s="57">
        <f t="shared" ref="EJ31" si="2544">EJ29-EI29</f>
        <v>0</v>
      </c>
      <c r="EK31" s="57">
        <f t="shared" ref="EK31" si="2545">EK29-EJ29</f>
        <v>0</v>
      </c>
      <c r="EL31" s="57">
        <f t="shared" ref="EL31" si="2546">EL29-EK29</f>
        <v>0</v>
      </c>
      <c r="EM31" s="57">
        <f t="shared" ref="EM31" si="2547">EM29-EL29</f>
        <v>0</v>
      </c>
      <c r="EN31" s="57">
        <f t="shared" ref="EN31" si="2548">EN29-EM29</f>
        <v>0</v>
      </c>
      <c r="EO31" s="57">
        <f t="shared" ref="EO31" si="2549">EO29-EN29</f>
        <v>0</v>
      </c>
      <c r="EP31" s="57">
        <f t="shared" ref="EP31" si="2550">EP29-EO29</f>
        <v>0</v>
      </c>
      <c r="EQ31" s="57">
        <f t="shared" ref="EQ31" si="2551">EQ29-EP29</f>
        <v>0</v>
      </c>
      <c r="ER31" s="57">
        <f t="shared" ref="ER31" si="2552">ER29-EQ29</f>
        <v>0</v>
      </c>
      <c r="ES31" s="57">
        <f t="shared" ref="ES31" si="2553">ES29-ER29</f>
        <v>0</v>
      </c>
      <c r="ET31" s="57">
        <f t="shared" ref="ET31" si="2554">ET29-ES29</f>
        <v>0</v>
      </c>
      <c r="EU31" s="57">
        <f t="shared" ref="EU31" si="2555">EU29-ET29</f>
        <v>0</v>
      </c>
      <c r="EV31" s="57">
        <f t="shared" ref="EV31" si="2556">EV29-EU29</f>
        <v>0</v>
      </c>
      <c r="EW31" s="57">
        <f t="shared" ref="EW31" si="2557">EW29-EV29</f>
        <v>0</v>
      </c>
      <c r="EX31" s="57">
        <f t="shared" ref="EX31" si="2558">EX29-EW29</f>
        <v>0</v>
      </c>
      <c r="EY31" s="57">
        <f t="shared" ref="EY31" si="2559">EY29-EX29</f>
        <v>0</v>
      </c>
      <c r="EZ31" s="57">
        <f t="shared" ref="EZ31" si="2560">EZ29-EY29</f>
        <v>0</v>
      </c>
      <c r="FA31" s="57">
        <f t="shared" ref="FA31" si="2561">FA29-EZ29</f>
        <v>0</v>
      </c>
      <c r="FB31" s="57">
        <f t="shared" ref="FB31" si="2562">FB29-FA29</f>
        <v>0</v>
      </c>
      <c r="FC31" s="57">
        <f t="shared" ref="FC31" si="2563">FC29-FB29</f>
        <v>0</v>
      </c>
      <c r="FD31" s="57">
        <f t="shared" ref="FD31" si="2564">FD29-FC29</f>
        <v>0</v>
      </c>
      <c r="FE31" s="57">
        <f t="shared" ref="FE31" si="2565">FE29-FD29</f>
        <v>0</v>
      </c>
      <c r="FF31" s="57">
        <f t="shared" ref="FF31" si="2566">FF29-FE29</f>
        <v>0</v>
      </c>
      <c r="FG31" s="57">
        <f t="shared" ref="FG31" si="2567">FG29-FF29</f>
        <v>0</v>
      </c>
      <c r="FH31" s="57">
        <f t="shared" ref="FH31" si="2568">FH29-FG29</f>
        <v>0</v>
      </c>
      <c r="FI31" s="57">
        <f t="shared" ref="FI31" si="2569">FI29-FH29</f>
        <v>0</v>
      </c>
      <c r="FJ31" s="57">
        <f t="shared" ref="FJ31" si="2570">FJ29-FI29</f>
        <v>0</v>
      </c>
      <c r="FK31" s="57">
        <f t="shared" ref="FK31" si="2571">FK29-FJ29</f>
        <v>0</v>
      </c>
      <c r="FL31" s="57">
        <f t="shared" ref="FL31" si="2572">FL29-FK29</f>
        <v>0</v>
      </c>
      <c r="FM31" s="57">
        <f t="shared" ref="FM31" si="2573">FM29-FL29</f>
        <v>0</v>
      </c>
      <c r="FN31" s="57">
        <f t="shared" ref="FN31" si="2574">FN29-FM29</f>
        <v>0</v>
      </c>
      <c r="FO31" s="57">
        <f t="shared" ref="FO31" si="2575">FO29-FN29</f>
        <v>0</v>
      </c>
      <c r="FP31" s="57">
        <f t="shared" ref="FP31" si="2576">FP29-FO29</f>
        <v>0</v>
      </c>
      <c r="FQ31" s="57">
        <f t="shared" ref="FQ31" si="2577">FQ29-FP29</f>
        <v>0</v>
      </c>
      <c r="FR31" s="57">
        <f t="shared" ref="FR31" si="2578">FR29-FQ29</f>
        <v>0</v>
      </c>
      <c r="FS31" s="57">
        <f t="shared" ref="FS31" si="2579">FS29-FR29</f>
        <v>0</v>
      </c>
      <c r="FT31" s="57">
        <f t="shared" ref="FT31" si="2580">FT29-FS29</f>
        <v>0</v>
      </c>
      <c r="FU31" s="57">
        <f t="shared" ref="FU31" si="2581">FU29-FT29</f>
        <v>0</v>
      </c>
      <c r="FV31" s="57">
        <f t="shared" ref="FV31" si="2582">FV29-FU29</f>
        <v>0</v>
      </c>
      <c r="FW31" s="57">
        <f t="shared" ref="FW31" si="2583">FW29-FV29</f>
        <v>0</v>
      </c>
      <c r="FX31" s="57">
        <f t="shared" ref="FX31" si="2584">FX29-FW29</f>
        <v>0</v>
      </c>
      <c r="FY31" s="57">
        <f t="shared" ref="FY31" si="2585">FY29-FX29</f>
        <v>0</v>
      </c>
      <c r="FZ31" s="57">
        <f t="shared" ref="FZ31" si="2586">FZ29-FY29</f>
        <v>0</v>
      </c>
      <c r="GA31" s="57">
        <f t="shared" ref="GA31" si="2587">GA29-FZ29</f>
        <v>0</v>
      </c>
      <c r="GB31" s="57">
        <f t="shared" ref="GB31" si="2588">GB29-GA29</f>
        <v>0</v>
      </c>
      <c r="GC31" s="57">
        <f t="shared" ref="GC31" si="2589">GC29-GB29</f>
        <v>0</v>
      </c>
      <c r="GD31" s="57">
        <f t="shared" ref="GD31" si="2590">GD29-GC29</f>
        <v>0</v>
      </c>
      <c r="GE31" s="57">
        <f t="shared" ref="GE31" si="2591">GE29-GD29</f>
        <v>0</v>
      </c>
      <c r="GF31" s="57">
        <f t="shared" ref="GF31" si="2592">GF29-GE29</f>
        <v>0</v>
      </c>
      <c r="GG31" s="57">
        <f t="shared" ref="GG31" si="2593">GG29-GF29</f>
        <v>0</v>
      </c>
      <c r="GH31" s="57">
        <f t="shared" ref="GH31" si="2594">GH29-GG29</f>
        <v>0</v>
      </c>
      <c r="GI31" s="57">
        <f t="shared" ref="GI31" si="2595">GI29-GH29</f>
        <v>0</v>
      </c>
      <c r="GJ31" s="57">
        <f t="shared" ref="GJ31" si="2596">GJ29-GI29</f>
        <v>0</v>
      </c>
      <c r="GK31" s="57">
        <f t="shared" ref="GK31" si="2597">GK29-GJ29</f>
        <v>0</v>
      </c>
      <c r="GL31" s="57">
        <f t="shared" ref="GL31" si="2598">GL29-GK29</f>
        <v>0</v>
      </c>
      <c r="GM31" s="57">
        <f t="shared" ref="GM31" si="2599">GM29-GL29</f>
        <v>0</v>
      </c>
      <c r="GN31" s="57">
        <f t="shared" ref="GN31" si="2600">GN29-GM29</f>
        <v>0</v>
      </c>
      <c r="GO31" s="57">
        <f t="shared" ref="GO31" si="2601">GO29-GN29</f>
        <v>0</v>
      </c>
      <c r="GP31" s="57">
        <f t="shared" ref="GP31" si="2602">GP29-GO29</f>
        <v>0</v>
      </c>
      <c r="GQ31" s="57">
        <f t="shared" ref="GQ31" si="2603">GQ29-GP29</f>
        <v>0</v>
      </c>
      <c r="GR31" s="57">
        <f t="shared" ref="GR31" si="2604">GR29-GQ29</f>
        <v>0</v>
      </c>
      <c r="GS31" s="57">
        <f t="shared" ref="GS31" si="2605">GS29-GR29</f>
        <v>0</v>
      </c>
      <c r="GT31" s="57">
        <f t="shared" ref="GT31" si="2606">GT29-GS29</f>
        <v>0</v>
      </c>
      <c r="GU31" s="57">
        <f t="shared" ref="GU31" si="2607">GU29-GT29</f>
        <v>0</v>
      </c>
      <c r="GV31" s="57">
        <f t="shared" ref="GV31" si="2608">GV29-GU29</f>
        <v>0</v>
      </c>
      <c r="GW31" s="57">
        <f t="shared" ref="GW31" si="2609">GW29-GV29</f>
        <v>0</v>
      </c>
      <c r="GX31" s="57">
        <f t="shared" ref="GX31" si="2610">GX29-GW29</f>
        <v>0</v>
      </c>
      <c r="GY31" s="57">
        <f t="shared" ref="GY31" si="2611">GY29-GX29</f>
        <v>0</v>
      </c>
      <c r="GZ31" s="57">
        <f t="shared" ref="GZ31" si="2612">GZ29-GY29</f>
        <v>0</v>
      </c>
      <c r="HA31" s="57">
        <f t="shared" ref="HA31" si="2613">HA29-GZ29</f>
        <v>0</v>
      </c>
      <c r="HB31" s="57">
        <f t="shared" ref="HB31" si="2614">HB29-HA29</f>
        <v>0</v>
      </c>
      <c r="HC31" s="57">
        <f t="shared" ref="HC31" si="2615">HC29-HB29</f>
        <v>0</v>
      </c>
      <c r="HD31" s="57">
        <f t="shared" ref="HD31" si="2616">HD29-HC29</f>
        <v>0</v>
      </c>
      <c r="HE31" s="57">
        <f t="shared" ref="HE31" si="2617">HE29-HD29</f>
        <v>0</v>
      </c>
      <c r="HF31" s="57">
        <f t="shared" ref="HF31" si="2618">HF29-HE29</f>
        <v>0</v>
      </c>
      <c r="HG31" s="57">
        <f t="shared" ref="HG31" si="2619">HG29-HF29</f>
        <v>0</v>
      </c>
      <c r="HH31" s="57">
        <f t="shared" ref="HH31" si="2620">HH29-HG29</f>
        <v>0</v>
      </c>
      <c r="HI31" s="57">
        <f t="shared" ref="HI31" si="2621">HI29-HH29</f>
        <v>0</v>
      </c>
      <c r="HJ31" s="57">
        <f t="shared" ref="HJ31" si="2622">HJ29-HI29</f>
        <v>0</v>
      </c>
      <c r="HK31" s="57">
        <f t="shared" ref="HK31" si="2623">HK29-HJ29</f>
        <v>0</v>
      </c>
      <c r="HL31" s="57">
        <f t="shared" ref="HL31" si="2624">HL29-HK29</f>
        <v>0</v>
      </c>
      <c r="HM31" s="57">
        <f t="shared" ref="HM31" si="2625">HM29-HL29</f>
        <v>0</v>
      </c>
      <c r="HN31" s="57">
        <f t="shared" ref="HN31" si="2626">HN29-HM29</f>
        <v>0</v>
      </c>
      <c r="HO31" s="57">
        <f t="shared" ref="HO31" si="2627">HO29-HN29</f>
        <v>0</v>
      </c>
      <c r="HP31" s="57">
        <f t="shared" ref="HP31" si="2628">HP29-HO29</f>
        <v>0</v>
      </c>
      <c r="HQ31" s="57">
        <f t="shared" ref="HQ31" si="2629">HQ29-HP29</f>
        <v>0</v>
      </c>
      <c r="HR31" s="57">
        <f t="shared" ref="HR31" si="2630">HR29-HQ29</f>
        <v>0</v>
      </c>
      <c r="HS31" s="57">
        <f t="shared" ref="HS31" si="2631">HS29-HR29</f>
        <v>0</v>
      </c>
      <c r="HT31" s="57">
        <f t="shared" ref="HT31" si="2632">HT29-HS29</f>
        <v>0</v>
      </c>
      <c r="HU31" s="57">
        <f t="shared" ref="HU31" si="2633">HU29-HT29</f>
        <v>0</v>
      </c>
      <c r="HV31" s="57">
        <f t="shared" ref="HV31" si="2634">HV29-HU29</f>
        <v>0</v>
      </c>
      <c r="HW31" s="57">
        <f t="shared" ref="HW31" si="2635">HW29-HV29</f>
        <v>0</v>
      </c>
      <c r="HX31" s="57">
        <f t="shared" ref="HX31" si="2636">HX29-HW29</f>
        <v>0</v>
      </c>
      <c r="HY31" s="57">
        <f t="shared" ref="HY31" si="2637">HY29-HX29</f>
        <v>0</v>
      </c>
      <c r="HZ31" s="57">
        <f t="shared" ref="HZ31" si="2638">HZ29-HY29</f>
        <v>0</v>
      </c>
      <c r="IA31" s="57">
        <f t="shared" ref="IA31" si="2639">IA29-HZ29</f>
        <v>0</v>
      </c>
      <c r="IB31" s="57">
        <f t="shared" ref="IB31" si="2640">IB29-IA29</f>
        <v>0</v>
      </c>
      <c r="IC31" s="57">
        <f t="shared" ref="IC31" si="2641">IC29-IB29</f>
        <v>0</v>
      </c>
      <c r="ID31" s="57">
        <f t="shared" ref="ID31" si="2642">ID29-IC29</f>
        <v>0</v>
      </c>
      <c r="IE31" s="57">
        <f t="shared" ref="IE31" si="2643">IE29-ID29</f>
        <v>0</v>
      </c>
      <c r="IF31" s="57">
        <f t="shared" ref="IF31" si="2644">IF29-IE29</f>
        <v>0</v>
      </c>
      <c r="IG31" s="57">
        <f t="shared" ref="IG31" si="2645">IG29-IF29</f>
        <v>0</v>
      </c>
    </row>
    <row r="32" spans="2:241" s="50" customFormat="1" ht="19">
      <c r="B32" s="51" t="s">
        <v>89</v>
      </c>
      <c r="C32" s="49"/>
      <c r="D32" s="51"/>
      <c r="E32" s="51">
        <v>0</v>
      </c>
      <c r="F32" s="51">
        <v>0</v>
      </c>
      <c r="G32" s="51">
        <v>0</v>
      </c>
      <c r="H32" s="51">
        <v>0</v>
      </c>
      <c r="I32" s="51">
        <v>0</v>
      </c>
      <c r="J32" s="51">
        <v>0</v>
      </c>
      <c r="K32" s="51">
        <v>0</v>
      </c>
      <c r="L32" s="51">
        <v>0</v>
      </c>
      <c r="M32" s="51">
        <v>0</v>
      </c>
      <c r="N32" s="51">
        <v>0</v>
      </c>
      <c r="O32" s="51">
        <v>0</v>
      </c>
      <c r="P32" s="51">
        <v>10</v>
      </c>
      <c r="Q32" s="51">
        <v>9</v>
      </c>
      <c r="R32" s="51">
        <v>18</v>
      </c>
      <c r="S32" s="51">
        <v>17</v>
      </c>
      <c r="T32" s="51">
        <v>20</v>
      </c>
      <c r="U32" s="51">
        <v>20</v>
      </c>
      <c r="V32" s="51">
        <v>26</v>
      </c>
      <c r="W32" s="51">
        <v>35</v>
      </c>
      <c r="X32" s="51">
        <v>41</v>
      </c>
      <c r="Y32" s="51">
        <v>47</v>
      </c>
      <c r="Z32" s="51">
        <v>48</v>
      </c>
      <c r="AA32" s="51">
        <v>61</v>
      </c>
      <c r="AB32" s="51">
        <v>61</v>
      </c>
      <c r="AC32" s="51">
        <v>71</v>
      </c>
      <c r="AD32" s="51">
        <v>89</v>
      </c>
      <c r="AE32" s="51">
        <v>138</v>
      </c>
      <c r="AF32" s="51">
        <v>164</v>
      </c>
      <c r="AG32" s="51">
        <v>188</v>
      </c>
      <c r="AH32" s="51">
        <v>230</v>
      </c>
      <c r="AI32" s="51">
        <v>240</v>
      </c>
      <c r="AJ32" s="51">
        <v>245</v>
      </c>
      <c r="AK32" s="51">
        <v>251</v>
      </c>
      <c r="AL32" s="51">
        <v>267</v>
      </c>
      <c r="AM32" s="51">
        <v>270</v>
      </c>
      <c r="AN32" s="51">
        <v>271</v>
      </c>
      <c r="AO32" s="51">
        <v>245</v>
      </c>
      <c r="AP32" s="51">
        <v>241</v>
      </c>
      <c r="AQ32" s="51">
        <v>226</v>
      </c>
      <c r="AR32" s="51">
        <v>233</v>
      </c>
      <c r="AS32" s="51">
        <v>228</v>
      </c>
      <c r="AT32" s="51">
        <v>188</v>
      </c>
      <c r="AU32" s="51">
        <v>218</v>
      </c>
      <c r="AV32" s="51">
        <v>208</v>
      </c>
      <c r="AW32" s="51">
        <v>229</v>
      </c>
      <c r="AX32" s="51">
        <v>222</v>
      </c>
      <c r="AY32" s="51">
        <v>228</v>
      </c>
      <c r="AZ32" s="51">
        <v>224</v>
      </c>
      <c r="BA32" s="51">
        <v>215</v>
      </c>
      <c r="BB32" s="51">
        <v>213</v>
      </c>
      <c r="BC32" s="51">
        <v>207</v>
      </c>
      <c r="BD32" s="51">
        <v>204</v>
      </c>
      <c r="BE32" s="51">
        <v>188</v>
      </c>
      <c r="BF32" s="51">
        <v>186</v>
      </c>
      <c r="BG32" s="51">
        <v>182</v>
      </c>
      <c r="BH32" s="51">
        <v>176</v>
      </c>
      <c r="BI32" s="51">
        <v>172</v>
      </c>
      <c r="BJ32" s="51">
        <v>169</v>
      </c>
      <c r="BK32" s="51">
        <v>172</v>
      </c>
      <c r="BL32" s="51">
        <v>154</v>
      </c>
      <c r="BM32" s="51">
        <v>150</v>
      </c>
      <c r="BN32" s="51">
        <v>144</v>
      </c>
      <c r="BO32" s="51">
        <v>143</v>
      </c>
      <c r="BP32" s="51">
        <v>134</v>
      </c>
      <c r="BQ32" s="51">
        <v>136</v>
      </c>
      <c r="BR32" s="51">
        <v>135</v>
      </c>
      <c r="BS32" s="51">
        <v>127</v>
      </c>
      <c r="BT32" s="51">
        <v>120</v>
      </c>
      <c r="BU32" s="51">
        <v>112</v>
      </c>
      <c r="BV32" s="51">
        <v>112</v>
      </c>
      <c r="BW32" s="51">
        <v>113</v>
      </c>
      <c r="BX32" s="51">
        <v>103</v>
      </c>
      <c r="BY32" s="51">
        <v>108</v>
      </c>
      <c r="BZ32" s="51">
        <v>112</v>
      </c>
      <c r="CA32" s="51">
        <v>115</v>
      </c>
      <c r="CB32" s="51">
        <v>108</v>
      </c>
      <c r="CC32" s="51">
        <v>105</v>
      </c>
      <c r="CD32" s="51">
        <v>101</v>
      </c>
      <c r="CE32" s="51">
        <v>93</v>
      </c>
      <c r="CF32" s="51">
        <v>92</v>
      </c>
      <c r="CG32" s="51">
        <v>84</v>
      </c>
      <c r="CH32" s="51">
        <v>80</v>
      </c>
      <c r="CI32" s="51">
        <v>78</v>
      </c>
      <c r="CJ32" s="51">
        <v>72</v>
      </c>
      <c r="CK32" s="51">
        <v>71</v>
      </c>
      <c r="CL32" s="51">
        <v>66</v>
      </c>
      <c r="CM32" s="51">
        <v>65</v>
      </c>
      <c r="CN32" s="51">
        <v>66</v>
      </c>
      <c r="CO32" s="51">
        <v>63</v>
      </c>
      <c r="CP32" s="51"/>
      <c r="CQ32" s="51"/>
      <c r="CR32" s="51"/>
      <c r="CS32" s="51"/>
      <c r="CT32" s="51"/>
      <c r="CU32" s="51"/>
      <c r="CV32" s="51"/>
      <c r="CW32" s="51"/>
      <c r="CX32" s="51"/>
      <c r="CY32" s="51"/>
      <c r="CZ32" s="51"/>
      <c r="DA32" s="51"/>
      <c r="DB32" s="51"/>
      <c r="DC32" s="51"/>
      <c r="DD32" s="51"/>
      <c r="DE32" s="51"/>
      <c r="DF32" s="51"/>
      <c r="DG32" s="51"/>
      <c r="DH32" s="51"/>
      <c r="DI32" s="51"/>
      <c r="DJ32" s="51"/>
      <c r="DK32" s="51"/>
      <c r="DL32" s="51"/>
      <c r="DM32" s="51"/>
      <c r="DN32" s="51"/>
      <c r="DO32" s="51"/>
      <c r="DP32" s="51"/>
      <c r="DQ32" s="51"/>
      <c r="DR32" s="51"/>
      <c r="DS32" s="51"/>
      <c r="DT32" s="51"/>
      <c r="DU32" s="51"/>
      <c r="DV32" s="51"/>
      <c r="DW32" s="51"/>
      <c r="DX32" s="51"/>
      <c r="DY32" s="51"/>
      <c r="DZ32" s="51"/>
      <c r="EA32" s="51"/>
      <c r="EB32" s="51"/>
      <c r="EC32" s="51"/>
      <c r="ED32" s="51"/>
      <c r="EE32" s="51"/>
      <c r="EF32" s="51"/>
      <c r="EG32" s="51"/>
      <c r="EH32" s="51"/>
      <c r="EI32" s="51"/>
      <c r="EJ32" s="51"/>
      <c r="EK32" s="51"/>
      <c r="EL32" s="51"/>
      <c r="EM32" s="51"/>
      <c r="EN32" s="51"/>
      <c r="EO32" s="51"/>
      <c r="EP32" s="51"/>
      <c r="EQ32" s="51"/>
      <c r="ER32" s="51"/>
      <c r="ES32" s="51"/>
      <c r="ET32" s="51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51"/>
      <c r="FG32" s="51"/>
      <c r="FH32" s="51"/>
      <c r="FI32" s="51"/>
      <c r="FJ32" s="51"/>
      <c r="FK32" s="51"/>
      <c r="FL32" s="51"/>
      <c r="FM32" s="51"/>
      <c r="FN32" s="51"/>
      <c r="FO32" s="51"/>
      <c r="FP32" s="51"/>
      <c r="FQ32" s="51"/>
      <c r="FR32" s="51"/>
      <c r="FS32" s="51"/>
      <c r="FT32" s="51"/>
      <c r="FU32" s="51"/>
      <c r="FV32" s="51"/>
      <c r="FW32" s="51"/>
      <c r="FX32" s="51"/>
      <c r="FY32" s="51"/>
      <c r="FZ32" s="51"/>
      <c r="GA32" s="51"/>
      <c r="GB32" s="51"/>
      <c r="GC32" s="51"/>
      <c r="GD32" s="51"/>
      <c r="GE32" s="51"/>
      <c r="GF32" s="51"/>
      <c r="GG32" s="51"/>
      <c r="GH32" s="51"/>
      <c r="GI32" s="51"/>
      <c r="GJ32" s="51"/>
      <c r="GK32" s="51"/>
      <c r="GL32" s="51"/>
      <c r="GM32" s="51"/>
      <c r="GN32" s="51"/>
      <c r="GO32" s="51"/>
      <c r="GP32" s="51"/>
      <c r="GQ32" s="51"/>
      <c r="GR32" s="51"/>
      <c r="GS32" s="51"/>
      <c r="GT32" s="51"/>
      <c r="GU32" s="51"/>
      <c r="GV32" s="51"/>
      <c r="GW32" s="51"/>
      <c r="GX32" s="51"/>
      <c r="GY32" s="51"/>
      <c r="GZ32" s="51"/>
      <c r="HA32" s="51"/>
      <c r="HB32" s="51"/>
      <c r="HC32" s="51"/>
      <c r="HD32" s="51"/>
      <c r="HE32" s="51"/>
      <c r="HF32" s="51"/>
      <c r="HG32" s="51"/>
      <c r="HH32" s="51"/>
      <c r="HI32" s="51"/>
      <c r="HJ32" s="51"/>
      <c r="HK32" s="51"/>
      <c r="HL32" s="51"/>
      <c r="HM32" s="51"/>
      <c r="HN32" s="51"/>
      <c r="HO32" s="51"/>
      <c r="HP32" s="51"/>
      <c r="HQ32" s="51"/>
      <c r="HR32" s="51"/>
      <c r="HS32" s="51"/>
      <c r="HT32" s="51"/>
      <c r="HU32" s="51"/>
      <c r="HV32" s="51"/>
      <c r="HW32" s="51"/>
      <c r="HX32" s="51"/>
      <c r="HY32" s="51"/>
      <c r="HZ32" s="51"/>
      <c r="IA32" s="51"/>
      <c r="IB32" s="51"/>
      <c r="IC32" s="51"/>
      <c r="ID32" s="51"/>
      <c r="IE32" s="51"/>
      <c r="IF32" s="51"/>
      <c r="IG32" s="51"/>
    </row>
    <row r="33" spans="2:241">
      <c r="B33" s="31" t="s">
        <v>81</v>
      </c>
      <c r="D33" s="37"/>
      <c r="E33" s="37" t="s">
        <v>75</v>
      </c>
      <c r="F33" s="37" t="s">
        <v>75</v>
      </c>
      <c r="G33" s="37" t="s">
        <v>75</v>
      </c>
      <c r="H33" s="37" t="s">
        <v>75</v>
      </c>
      <c r="I33" s="37" t="s">
        <v>75</v>
      </c>
      <c r="J33" s="37" t="s">
        <v>75</v>
      </c>
      <c r="K33" s="37" t="s">
        <v>75</v>
      </c>
      <c r="L33" s="37" t="s">
        <v>75</v>
      </c>
      <c r="M33" s="37" t="s">
        <v>75</v>
      </c>
      <c r="N33" s="37" t="s">
        <v>75</v>
      </c>
      <c r="O33" s="37" t="s">
        <v>75</v>
      </c>
      <c r="P33" s="37" t="s">
        <v>75</v>
      </c>
      <c r="Q33" s="37">
        <f t="shared" ref="Q33:AV33" si="2646">(Q32/P32)-1</f>
        <v>-9.9999999999999978E-2</v>
      </c>
      <c r="R33" s="37">
        <f t="shared" si="2646"/>
        <v>1</v>
      </c>
      <c r="S33" s="37">
        <f t="shared" si="2646"/>
        <v>-5.555555555555558E-2</v>
      </c>
      <c r="T33" s="37">
        <f t="shared" si="2646"/>
        <v>0.17647058823529416</v>
      </c>
      <c r="U33" s="37">
        <f t="shared" si="2646"/>
        <v>0</v>
      </c>
      <c r="V33" s="37">
        <f t="shared" si="2646"/>
        <v>0.30000000000000004</v>
      </c>
      <c r="W33" s="37">
        <f t="shared" si="2646"/>
        <v>0.34615384615384626</v>
      </c>
      <c r="X33" s="37">
        <f t="shared" si="2646"/>
        <v>0.17142857142857149</v>
      </c>
      <c r="Y33" s="37">
        <f t="shared" si="2646"/>
        <v>0.14634146341463405</v>
      </c>
      <c r="Z33" s="37">
        <f t="shared" si="2646"/>
        <v>2.1276595744680771E-2</v>
      </c>
      <c r="AA33" s="37">
        <f t="shared" si="2646"/>
        <v>0.27083333333333326</v>
      </c>
      <c r="AB33" s="37">
        <f t="shared" si="2646"/>
        <v>0</v>
      </c>
      <c r="AC33" s="37">
        <f t="shared" si="2646"/>
        <v>0.16393442622950816</v>
      </c>
      <c r="AD33" s="37">
        <f t="shared" si="2646"/>
        <v>0.25352112676056349</v>
      </c>
      <c r="AE33" s="37">
        <f t="shared" si="2646"/>
        <v>0.550561797752809</v>
      </c>
      <c r="AF33" s="37">
        <f t="shared" si="2646"/>
        <v>0.18840579710144922</v>
      </c>
      <c r="AG33" s="37">
        <f t="shared" si="2646"/>
        <v>0.14634146341463405</v>
      </c>
      <c r="AH33" s="37">
        <f t="shared" si="2646"/>
        <v>0.22340425531914887</v>
      </c>
      <c r="AI33" s="37">
        <f t="shared" si="2646"/>
        <v>4.3478260869565188E-2</v>
      </c>
      <c r="AJ33" s="37">
        <f t="shared" si="2646"/>
        <v>2.0833333333333259E-2</v>
      </c>
      <c r="AK33" s="37">
        <f t="shared" si="2646"/>
        <v>2.4489795918367419E-2</v>
      </c>
      <c r="AL33" s="37">
        <f t="shared" si="2646"/>
        <v>6.3745019920318668E-2</v>
      </c>
      <c r="AM33" s="37">
        <f t="shared" si="2646"/>
        <v>1.1235955056179803E-2</v>
      </c>
      <c r="AN33" s="37">
        <f t="shared" si="2646"/>
        <v>3.7037037037037646E-3</v>
      </c>
      <c r="AO33" s="37">
        <f t="shared" si="2646"/>
        <v>-9.5940959409594129E-2</v>
      </c>
      <c r="AP33" s="37">
        <f t="shared" si="2646"/>
        <v>-1.6326530612244872E-2</v>
      </c>
      <c r="AQ33" s="37">
        <f t="shared" si="2646"/>
        <v>-6.2240663900414939E-2</v>
      </c>
      <c r="AR33" s="37">
        <f t="shared" si="2646"/>
        <v>3.0973451327433565E-2</v>
      </c>
      <c r="AS33" s="37">
        <f t="shared" si="2646"/>
        <v>-2.1459227467811148E-2</v>
      </c>
      <c r="AT33" s="37">
        <f t="shared" si="2646"/>
        <v>-0.17543859649122806</v>
      </c>
      <c r="AU33" s="37">
        <f t="shared" si="2646"/>
        <v>0.15957446808510634</v>
      </c>
      <c r="AV33" s="37">
        <f t="shared" si="2646"/>
        <v>-4.587155963302747E-2</v>
      </c>
      <c r="AW33" s="37">
        <f t="shared" ref="AW33:CB33" si="2647">(AW32/AV32)-1</f>
        <v>0.10096153846153855</v>
      </c>
      <c r="AX33" s="37">
        <f t="shared" si="2647"/>
        <v>-3.0567685589519611E-2</v>
      </c>
      <c r="AY33" s="37">
        <f t="shared" si="2647"/>
        <v>2.7027027027026973E-2</v>
      </c>
      <c r="AZ33" s="37">
        <f t="shared" si="2647"/>
        <v>-1.7543859649122862E-2</v>
      </c>
      <c r="BA33" s="37">
        <f t="shared" si="2647"/>
        <v>-4.0178571428571397E-2</v>
      </c>
      <c r="BB33" s="37">
        <f t="shared" si="2647"/>
        <v>-9.302325581395321E-3</v>
      </c>
      <c r="BC33" s="37">
        <f t="shared" si="2647"/>
        <v>-2.8169014084507005E-2</v>
      </c>
      <c r="BD33" s="37">
        <f t="shared" si="2647"/>
        <v>-1.4492753623188359E-2</v>
      </c>
      <c r="BE33" s="37">
        <f t="shared" si="2647"/>
        <v>-7.8431372549019662E-2</v>
      </c>
      <c r="BF33" s="37">
        <f t="shared" si="2647"/>
        <v>-1.0638297872340385E-2</v>
      </c>
      <c r="BG33" s="37">
        <f t="shared" si="2647"/>
        <v>-2.1505376344086002E-2</v>
      </c>
      <c r="BH33" s="37">
        <f t="shared" si="2647"/>
        <v>-3.2967032967032961E-2</v>
      </c>
      <c r="BI33" s="37">
        <f t="shared" si="2647"/>
        <v>-2.2727272727272707E-2</v>
      </c>
      <c r="BJ33" s="37">
        <f t="shared" si="2647"/>
        <v>-1.744186046511631E-2</v>
      </c>
      <c r="BK33" s="37">
        <f t="shared" si="2647"/>
        <v>1.7751479289940919E-2</v>
      </c>
      <c r="BL33" s="37">
        <f t="shared" si="2647"/>
        <v>-0.10465116279069764</v>
      </c>
      <c r="BM33" s="37">
        <f t="shared" si="2647"/>
        <v>-2.5974025974025983E-2</v>
      </c>
      <c r="BN33" s="37">
        <f t="shared" si="2647"/>
        <v>-4.0000000000000036E-2</v>
      </c>
      <c r="BO33" s="37">
        <f t="shared" si="2647"/>
        <v>-6.9444444444444198E-3</v>
      </c>
      <c r="BP33" s="37">
        <f t="shared" si="2647"/>
        <v>-6.2937062937062915E-2</v>
      </c>
      <c r="BQ33" s="37">
        <f t="shared" si="2647"/>
        <v>1.4925373134328401E-2</v>
      </c>
      <c r="BR33" s="37">
        <f t="shared" si="2647"/>
        <v>-7.3529411764705621E-3</v>
      </c>
      <c r="BS33" s="37">
        <f t="shared" si="2647"/>
        <v>-5.9259259259259234E-2</v>
      </c>
      <c r="BT33" s="37">
        <f t="shared" si="2647"/>
        <v>-5.5118110236220486E-2</v>
      </c>
      <c r="BU33" s="37">
        <f t="shared" si="2647"/>
        <v>-6.6666666666666652E-2</v>
      </c>
      <c r="BV33" s="37">
        <f t="shared" si="2647"/>
        <v>0</v>
      </c>
      <c r="BW33" s="37">
        <f t="shared" si="2647"/>
        <v>8.9285714285713969E-3</v>
      </c>
      <c r="BX33" s="37">
        <f t="shared" si="2647"/>
        <v>-8.8495575221238965E-2</v>
      </c>
      <c r="BY33" s="37">
        <f t="shared" si="2647"/>
        <v>4.8543689320388328E-2</v>
      </c>
      <c r="BZ33" s="37">
        <f t="shared" si="2647"/>
        <v>3.7037037037036979E-2</v>
      </c>
      <c r="CA33" s="37">
        <f t="shared" si="2647"/>
        <v>2.6785714285714191E-2</v>
      </c>
      <c r="CB33" s="37">
        <f t="shared" si="2647"/>
        <v>-6.0869565217391286E-2</v>
      </c>
      <c r="CC33" s="37">
        <f t="shared" ref="CC33" si="2648">(CC32/CB32)-1</f>
        <v>-2.777777777777779E-2</v>
      </c>
      <c r="CD33" s="37">
        <f t="shared" ref="CD33:CV33" si="2649">(CD32/CC32)-1</f>
        <v>-3.8095238095238071E-2</v>
      </c>
      <c r="CE33" s="37">
        <f t="shared" si="2649"/>
        <v>-7.9207920792079167E-2</v>
      </c>
      <c r="CF33" s="37">
        <f t="shared" si="2649"/>
        <v>-1.0752688172043001E-2</v>
      </c>
      <c r="CG33" s="37">
        <f t="shared" si="2649"/>
        <v>-8.6956521739130488E-2</v>
      </c>
      <c r="CH33" s="37">
        <f t="shared" si="2649"/>
        <v>-4.7619047619047672E-2</v>
      </c>
      <c r="CI33" s="37">
        <f t="shared" si="2649"/>
        <v>-2.5000000000000022E-2</v>
      </c>
      <c r="CJ33" s="37">
        <f t="shared" si="2649"/>
        <v>-7.6923076923076872E-2</v>
      </c>
      <c r="CK33" s="37">
        <f t="shared" si="2649"/>
        <v>-1.388888888888884E-2</v>
      </c>
      <c r="CL33" s="37">
        <f t="shared" si="2649"/>
        <v>-7.0422535211267623E-2</v>
      </c>
      <c r="CM33" s="37">
        <f t="shared" si="2649"/>
        <v>-1.5151515151515138E-2</v>
      </c>
      <c r="CN33" s="37">
        <f t="shared" si="2649"/>
        <v>1.538461538461533E-2</v>
      </c>
      <c r="CO33" s="37">
        <f t="shared" si="2649"/>
        <v>-4.5454545454545414E-2</v>
      </c>
      <c r="CP33" s="37">
        <f t="shared" si="2649"/>
        <v>-1</v>
      </c>
      <c r="CQ33" s="37" t="e">
        <f t="shared" si="2649"/>
        <v>#DIV/0!</v>
      </c>
      <c r="CR33" s="37" t="e">
        <f t="shared" si="2649"/>
        <v>#DIV/0!</v>
      </c>
      <c r="CS33" s="37" t="e">
        <f t="shared" si="2649"/>
        <v>#DIV/0!</v>
      </c>
      <c r="CT33" s="37" t="e">
        <f t="shared" si="2649"/>
        <v>#DIV/0!</v>
      </c>
      <c r="CU33" s="37" t="e">
        <f t="shared" si="2649"/>
        <v>#DIV/0!</v>
      </c>
      <c r="CV33" s="37" t="e">
        <f t="shared" si="2649"/>
        <v>#DIV/0!</v>
      </c>
      <c r="CW33" s="37" t="e">
        <f t="shared" ref="CW33" si="2650">(CW32/CV32)-1</f>
        <v>#DIV/0!</v>
      </c>
      <c r="CX33" s="37" t="e">
        <f t="shared" ref="CX33" si="2651">(CX32/CW32)-1</f>
        <v>#DIV/0!</v>
      </c>
      <c r="CY33" s="37" t="e">
        <f t="shared" ref="CY33" si="2652">(CY32/CX32)-1</f>
        <v>#DIV/0!</v>
      </c>
      <c r="CZ33" s="37" t="e">
        <f t="shared" ref="CZ33" si="2653">(CZ32/CY32)-1</f>
        <v>#DIV/0!</v>
      </c>
      <c r="DA33" s="37" t="e">
        <f t="shared" ref="DA33" si="2654">(DA32/CZ32)-1</f>
        <v>#DIV/0!</v>
      </c>
      <c r="DB33" s="37" t="e">
        <f t="shared" ref="DB33" si="2655">(DB32/DA32)-1</f>
        <v>#DIV/0!</v>
      </c>
      <c r="DC33" s="37" t="e">
        <f t="shared" ref="DC33" si="2656">(DC32/DB32)-1</f>
        <v>#DIV/0!</v>
      </c>
      <c r="DD33" s="37" t="e">
        <f t="shared" ref="DD33" si="2657">(DD32/DC32)-1</f>
        <v>#DIV/0!</v>
      </c>
      <c r="DE33" s="37" t="e">
        <f t="shared" ref="DE33" si="2658">(DE32/DD32)-1</f>
        <v>#DIV/0!</v>
      </c>
      <c r="DF33" s="37" t="e">
        <f t="shared" ref="DF33" si="2659">(DF32/DE32)-1</f>
        <v>#DIV/0!</v>
      </c>
      <c r="DG33" s="37" t="e">
        <f t="shared" ref="DG33" si="2660">(DG32/DF32)-1</f>
        <v>#DIV/0!</v>
      </c>
      <c r="DH33" s="37" t="e">
        <f t="shared" ref="DH33" si="2661">(DH32/DG32)-1</f>
        <v>#DIV/0!</v>
      </c>
      <c r="DI33" s="37" t="e">
        <f t="shared" ref="DI33" si="2662">(DI32/DH32)-1</f>
        <v>#DIV/0!</v>
      </c>
      <c r="DJ33" s="37" t="e">
        <f t="shared" ref="DJ33" si="2663">(DJ32/DI32)-1</f>
        <v>#DIV/0!</v>
      </c>
      <c r="DK33" s="37" t="e">
        <f t="shared" ref="DK33" si="2664">(DK32/DJ32)-1</f>
        <v>#DIV/0!</v>
      </c>
      <c r="DL33" s="37" t="e">
        <f t="shared" ref="DL33" si="2665">(DL32/DK32)-1</f>
        <v>#DIV/0!</v>
      </c>
      <c r="DM33" s="37" t="e">
        <f t="shared" ref="DM33" si="2666">(DM32/DL32)-1</f>
        <v>#DIV/0!</v>
      </c>
      <c r="DN33" s="37" t="e">
        <f t="shared" ref="DN33" si="2667">(DN32/DM32)-1</f>
        <v>#DIV/0!</v>
      </c>
      <c r="DO33" s="37" t="e">
        <f t="shared" ref="DO33" si="2668">(DO32/DN32)-1</f>
        <v>#DIV/0!</v>
      </c>
      <c r="DP33" s="37" t="e">
        <f t="shared" ref="DP33" si="2669">(DP32/DO32)-1</f>
        <v>#DIV/0!</v>
      </c>
      <c r="DQ33" s="37" t="e">
        <f t="shared" ref="DQ33" si="2670">(DQ32/DP32)-1</f>
        <v>#DIV/0!</v>
      </c>
      <c r="DR33" s="37" t="e">
        <f t="shared" ref="DR33" si="2671">(DR32/DQ32)-1</f>
        <v>#DIV/0!</v>
      </c>
      <c r="DS33" s="37" t="e">
        <f t="shared" ref="DS33" si="2672">(DS32/DR32)-1</f>
        <v>#DIV/0!</v>
      </c>
      <c r="DT33" s="37" t="e">
        <f t="shared" ref="DT33" si="2673">(DT32/DS32)-1</f>
        <v>#DIV/0!</v>
      </c>
      <c r="DU33" s="37" t="e">
        <f t="shared" ref="DU33" si="2674">(DU32/DT32)-1</f>
        <v>#DIV/0!</v>
      </c>
      <c r="DV33" s="37" t="e">
        <f t="shared" ref="DV33" si="2675">(DV32/DU32)-1</f>
        <v>#DIV/0!</v>
      </c>
      <c r="DW33" s="37" t="e">
        <f t="shared" ref="DW33" si="2676">(DW32/DV32)-1</f>
        <v>#DIV/0!</v>
      </c>
      <c r="DX33" s="37" t="e">
        <f t="shared" ref="DX33" si="2677">(DX32/DW32)-1</f>
        <v>#DIV/0!</v>
      </c>
      <c r="DY33" s="37" t="e">
        <f t="shared" ref="DY33" si="2678">(DY32/DX32)-1</f>
        <v>#DIV/0!</v>
      </c>
      <c r="DZ33" s="37" t="e">
        <f t="shared" ref="DZ33" si="2679">(DZ32/DY32)-1</f>
        <v>#DIV/0!</v>
      </c>
      <c r="EA33" s="37" t="e">
        <f t="shared" ref="EA33" si="2680">(EA32/DZ32)-1</f>
        <v>#DIV/0!</v>
      </c>
      <c r="EB33" s="37" t="e">
        <f t="shared" ref="EB33" si="2681">(EB32/EA32)-1</f>
        <v>#DIV/0!</v>
      </c>
      <c r="EC33" s="37" t="e">
        <f t="shared" ref="EC33" si="2682">(EC32/EB32)-1</f>
        <v>#DIV/0!</v>
      </c>
      <c r="ED33" s="37" t="e">
        <f t="shared" ref="ED33" si="2683">(ED32/EC32)-1</f>
        <v>#DIV/0!</v>
      </c>
      <c r="EE33" s="37" t="e">
        <f t="shared" ref="EE33" si="2684">(EE32/ED32)-1</f>
        <v>#DIV/0!</v>
      </c>
      <c r="EF33" s="37" t="e">
        <f t="shared" ref="EF33" si="2685">(EF32/EE32)-1</f>
        <v>#DIV/0!</v>
      </c>
      <c r="EG33" s="37" t="e">
        <f t="shared" ref="EG33" si="2686">(EG32/EF32)-1</f>
        <v>#DIV/0!</v>
      </c>
      <c r="EH33" s="37" t="e">
        <f t="shared" ref="EH33" si="2687">(EH32/EG32)-1</f>
        <v>#DIV/0!</v>
      </c>
      <c r="EI33" s="37" t="e">
        <f t="shared" ref="EI33" si="2688">(EI32/EH32)-1</f>
        <v>#DIV/0!</v>
      </c>
      <c r="EJ33" s="37" t="e">
        <f t="shared" ref="EJ33" si="2689">(EJ32/EI32)-1</f>
        <v>#DIV/0!</v>
      </c>
      <c r="EK33" s="37" t="e">
        <f t="shared" ref="EK33" si="2690">(EK32/EJ32)-1</f>
        <v>#DIV/0!</v>
      </c>
      <c r="EL33" s="37" t="e">
        <f t="shared" ref="EL33" si="2691">(EL32/EK32)-1</f>
        <v>#DIV/0!</v>
      </c>
      <c r="EM33" s="37" t="e">
        <f t="shared" ref="EM33" si="2692">(EM32/EL32)-1</f>
        <v>#DIV/0!</v>
      </c>
      <c r="EN33" s="37" t="e">
        <f t="shared" ref="EN33" si="2693">(EN32/EM32)-1</f>
        <v>#DIV/0!</v>
      </c>
      <c r="EO33" s="37" t="e">
        <f t="shared" ref="EO33" si="2694">(EO32/EN32)-1</f>
        <v>#DIV/0!</v>
      </c>
      <c r="EP33" s="37" t="e">
        <f t="shared" ref="EP33" si="2695">(EP32/EO32)-1</f>
        <v>#DIV/0!</v>
      </c>
      <c r="EQ33" s="37" t="e">
        <f t="shared" ref="EQ33" si="2696">(EQ32/EP32)-1</f>
        <v>#DIV/0!</v>
      </c>
      <c r="ER33" s="37" t="e">
        <f t="shared" ref="ER33" si="2697">(ER32/EQ32)-1</f>
        <v>#DIV/0!</v>
      </c>
      <c r="ES33" s="37" t="e">
        <f t="shared" ref="ES33" si="2698">(ES32/ER32)-1</f>
        <v>#DIV/0!</v>
      </c>
      <c r="ET33" s="37" t="e">
        <f t="shared" ref="ET33" si="2699">(ET32/ES32)-1</f>
        <v>#DIV/0!</v>
      </c>
      <c r="EU33" s="37" t="e">
        <f t="shared" ref="EU33" si="2700">(EU32/ET32)-1</f>
        <v>#DIV/0!</v>
      </c>
      <c r="EV33" s="37" t="e">
        <f t="shared" ref="EV33" si="2701">(EV32/EU32)-1</f>
        <v>#DIV/0!</v>
      </c>
      <c r="EW33" s="37" t="e">
        <f t="shared" ref="EW33" si="2702">(EW32/EV32)-1</f>
        <v>#DIV/0!</v>
      </c>
      <c r="EX33" s="37" t="e">
        <f t="shared" ref="EX33" si="2703">(EX32/EW32)-1</f>
        <v>#DIV/0!</v>
      </c>
      <c r="EY33" s="37" t="e">
        <f t="shared" ref="EY33" si="2704">(EY32/EX32)-1</f>
        <v>#DIV/0!</v>
      </c>
      <c r="EZ33" s="37" t="e">
        <f t="shared" ref="EZ33" si="2705">(EZ32/EY32)-1</f>
        <v>#DIV/0!</v>
      </c>
      <c r="FA33" s="37" t="e">
        <f t="shared" ref="FA33" si="2706">(FA32/EZ32)-1</f>
        <v>#DIV/0!</v>
      </c>
      <c r="FB33" s="37" t="e">
        <f t="shared" ref="FB33" si="2707">(FB32/FA32)-1</f>
        <v>#DIV/0!</v>
      </c>
      <c r="FC33" s="37" t="e">
        <f t="shared" ref="FC33" si="2708">(FC32/FB32)-1</f>
        <v>#DIV/0!</v>
      </c>
      <c r="FD33" s="37" t="e">
        <f t="shared" ref="FD33" si="2709">(FD32/FC32)-1</f>
        <v>#DIV/0!</v>
      </c>
      <c r="FE33" s="37" t="e">
        <f t="shared" ref="FE33" si="2710">(FE32/FD32)-1</f>
        <v>#DIV/0!</v>
      </c>
      <c r="FF33" s="37" t="e">
        <f t="shared" ref="FF33" si="2711">(FF32/FE32)-1</f>
        <v>#DIV/0!</v>
      </c>
      <c r="FG33" s="37" t="e">
        <f t="shared" ref="FG33" si="2712">(FG32/FF32)-1</f>
        <v>#DIV/0!</v>
      </c>
      <c r="FH33" s="37" t="e">
        <f t="shared" ref="FH33" si="2713">(FH32/FG32)-1</f>
        <v>#DIV/0!</v>
      </c>
      <c r="FI33" s="37" t="e">
        <f t="shared" ref="FI33" si="2714">(FI32/FH32)-1</f>
        <v>#DIV/0!</v>
      </c>
      <c r="FJ33" s="37" t="e">
        <f t="shared" ref="FJ33" si="2715">(FJ32/FI32)-1</f>
        <v>#DIV/0!</v>
      </c>
      <c r="FK33" s="37" t="e">
        <f t="shared" ref="FK33" si="2716">(FK32/FJ32)-1</f>
        <v>#DIV/0!</v>
      </c>
      <c r="FL33" s="37" t="e">
        <f t="shared" ref="FL33" si="2717">(FL32/FK32)-1</f>
        <v>#DIV/0!</v>
      </c>
      <c r="FM33" s="37" t="e">
        <f t="shared" ref="FM33" si="2718">(FM32/FL32)-1</f>
        <v>#DIV/0!</v>
      </c>
      <c r="FN33" s="37" t="e">
        <f t="shared" ref="FN33" si="2719">(FN32/FM32)-1</f>
        <v>#DIV/0!</v>
      </c>
      <c r="FO33" s="37" t="e">
        <f t="shared" ref="FO33" si="2720">(FO32/FN32)-1</f>
        <v>#DIV/0!</v>
      </c>
      <c r="FP33" s="37" t="e">
        <f t="shared" ref="FP33" si="2721">(FP32/FO32)-1</f>
        <v>#DIV/0!</v>
      </c>
      <c r="FQ33" s="37" t="e">
        <f t="shared" ref="FQ33" si="2722">(FQ32/FP32)-1</f>
        <v>#DIV/0!</v>
      </c>
      <c r="FR33" s="37" t="e">
        <f t="shared" ref="FR33" si="2723">(FR32/FQ32)-1</f>
        <v>#DIV/0!</v>
      </c>
      <c r="FS33" s="37" t="e">
        <f t="shared" ref="FS33" si="2724">(FS32/FR32)-1</f>
        <v>#DIV/0!</v>
      </c>
      <c r="FT33" s="37" t="e">
        <f t="shared" ref="FT33" si="2725">(FT32/FS32)-1</f>
        <v>#DIV/0!</v>
      </c>
      <c r="FU33" s="37" t="e">
        <f t="shared" ref="FU33" si="2726">(FU32/FT32)-1</f>
        <v>#DIV/0!</v>
      </c>
      <c r="FV33" s="37" t="e">
        <f t="shared" ref="FV33" si="2727">(FV32/FU32)-1</f>
        <v>#DIV/0!</v>
      </c>
      <c r="FW33" s="37" t="e">
        <f t="shared" ref="FW33" si="2728">(FW32/FV32)-1</f>
        <v>#DIV/0!</v>
      </c>
      <c r="FX33" s="37" t="e">
        <f t="shared" ref="FX33" si="2729">(FX32/FW32)-1</f>
        <v>#DIV/0!</v>
      </c>
      <c r="FY33" s="37" t="e">
        <f t="shared" ref="FY33" si="2730">(FY32/FX32)-1</f>
        <v>#DIV/0!</v>
      </c>
      <c r="FZ33" s="37" t="e">
        <f t="shared" ref="FZ33" si="2731">(FZ32/FY32)-1</f>
        <v>#DIV/0!</v>
      </c>
      <c r="GA33" s="37" t="e">
        <f t="shared" ref="GA33" si="2732">(GA32/FZ32)-1</f>
        <v>#DIV/0!</v>
      </c>
      <c r="GB33" s="37" t="e">
        <f t="shared" ref="GB33" si="2733">(GB32/GA32)-1</f>
        <v>#DIV/0!</v>
      </c>
      <c r="GC33" s="37" t="e">
        <f t="shared" ref="GC33" si="2734">(GC32/GB32)-1</f>
        <v>#DIV/0!</v>
      </c>
      <c r="GD33" s="37" t="e">
        <f t="shared" ref="GD33" si="2735">(GD32/GC32)-1</f>
        <v>#DIV/0!</v>
      </c>
      <c r="GE33" s="37" t="e">
        <f t="shared" ref="GE33" si="2736">(GE32/GD32)-1</f>
        <v>#DIV/0!</v>
      </c>
      <c r="GF33" s="37" t="e">
        <f t="shared" ref="GF33" si="2737">(GF32/GE32)-1</f>
        <v>#DIV/0!</v>
      </c>
      <c r="GG33" s="37" t="e">
        <f t="shared" ref="GG33" si="2738">(GG32/GF32)-1</f>
        <v>#DIV/0!</v>
      </c>
      <c r="GH33" s="37" t="e">
        <f t="shared" ref="GH33" si="2739">(GH32/GG32)-1</f>
        <v>#DIV/0!</v>
      </c>
      <c r="GI33" s="37" t="e">
        <f t="shared" ref="GI33" si="2740">(GI32/GH32)-1</f>
        <v>#DIV/0!</v>
      </c>
      <c r="GJ33" s="37" t="e">
        <f t="shared" ref="GJ33" si="2741">(GJ32/GI32)-1</f>
        <v>#DIV/0!</v>
      </c>
      <c r="GK33" s="37" t="e">
        <f t="shared" ref="GK33" si="2742">(GK32/GJ32)-1</f>
        <v>#DIV/0!</v>
      </c>
      <c r="GL33" s="37" t="e">
        <f t="shared" ref="GL33" si="2743">(GL32/GK32)-1</f>
        <v>#DIV/0!</v>
      </c>
      <c r="GM33" s="37" t="e">
        <f t="shared" ref="GM33" si="2744">(GM32/GL32)-1</f>
        <v>#DIV/0!</v>
      </c>
      <c r="GN33" s="37" t="e">
        <f t="shared" ref="GN33" si="2745">(GN32/GM32)-1</f>
        <v>#DIV/0!</v>
      </c>
      <c r="GO33" s="37" t="e">
        <f t="shared" ref="GO33" si="2746">(GO32/GN32)-1</f>
        <v>#DIV/0!</v>
      </c>
      <c r="GP33" s="37" t="e">
        <f t="shared" ref="GP33" si="2747">(GP32/GO32)-1</f>
        <v>#DIV/0!</v>
      </c>
      <c r="GQ33" s="37" t="e">
        <f t="shared" ref="GQ33" si="2748">(GQ32/GP32)-1</f>
        <v>#DIV/0!</v>
      </c>
      <c r="GR33" s="37" t="e">
        <f t="shared" ref="GR33" si="2749">(GR32/GQ32)-1</f>
        <v>#DIV/0!</v>
      </c>
      <c r="GS33" s="37" t="e">
        <f t="shared" ref="GS33" si="2750">(GS32/GR32)-1</f>
        <v>#DIV/0!</v>
      </c>
      <c r="GT33" s="37" t="e">
        <f t="shared" ref="GT33" si="2751">(GT32/GS32)-1</f>
        <v>#DIV/0!</v>
      </c>
      <c r="GU33" s="37" t="e">
        <f t="shared" ref="GU33" si="2752">(GU32/GT32)-1</f>
        <v>#DIV/0!</v>
      </c>
      <c r="GV33" s="37" t="e">
        <f t="shared" ref="GV33" si="2753">(GV32/GU32)-1</f>
        <v>#DIV/0!</v>
      </c>
      <c r="GW33" s="37" t="e">
        <f t="shared" ref="GW33" si="2754">(GW32/GV32)-1</f>
        <v>#DIV/0!</v>
      </c>
      <c r="GX33" s="37" t="e">
        <f t="shared" ref="GX33" si="2755">(GX32/GW32)-1</f>
        <v>#DIV/0!</v>
      </c>
      <c r="GY33" s="37" t="e">
        <f t="shared" ref="GY33" si="2756">(GY32/GX32)-1</f>
        <v>#DIV/0!</v>
      </c>
      <c r="GZ33" s="37" t="e">
        <f t="shared" ref="GZ33" si="2757">(GZ32/GY32)-1</f>
        <v>#DIV/0!</v>
      </c>
      <c r="HA33" s="37" t="e">
        <f t="shared" ref="HA33" si="2758">(HA32/GZ32)-1</f>
        <v>#DIV/0!</v>
      </c>
      <c r="HB33" s="37" t="e">
        <f t="shared" ref="HB33" si="2759">(HB32/HA32)-1</f>
        <v>#DIV/0!</v>
      </c>
      <c r="HC33" s="37" t="e">
        <f t="shared" ref="HC33" si="2760">(HC32/HB32)-1</f>
        <v>#DIV/0!</v>
      </c>
      <c r="HD33" s="37" t="e">
        <f t="shared" ref="HD33" si="2761">(HD32/HC32)-1</f>
        <v>#DIV/0!</v>
      </c>
      <c r="HE33" s="37" t="e">
        <f t="shared" ref="HE33" si="2762">(HE32/HD32)-1</f>
        <v>#DIV/0!</v>
      </c>
      <c r="HF33" s="37" t="e">
        <f t="shared" ref="HF33" si="2763">(HF32/HE32)-1</f>
        <v>#DIV/0!</v>
      </c>
      <c r="HG33" s="37" t="e">
        <f t="shared" ref="HG33" si="2764">(HG32/HF32)-1</f>
        <v>#DIV/0!</v>
      </c>
      <c r="HH33" s="37" t="e">
        <f t="shared" ref="HH33" si="2765">(HH32/HG32)-1</f>
        <v>#DIV/0!</v>
      </c>
      <c r="HI33" s="37" t="e">
        <f t="shared" ref="HI33" si="2766">(HI32/HH32)-1</f>
        <v>#DIV/0!</v>
      </c>
      <c r="HJ33" s="37" t="e">
        <f t="shared" ref="HJ33" si="2767">(HJ32/HI32)-1</f>
        <v>#DIV/0!</v>
      </c>
      <c r="HK33" s="37" t="e">
        <f t="shared" ref="HK33" si="2768">(HK32/HJ32)-1</f>
        <v>#DIV/0!</v>
      </c>
      <c r="HL33" s="37" t="e">
        <f t="shared" ref="HL33" si="2769">(HL32/HK32)-1</f>
        <v>#DIV/0!</v>
      </c>
      <c r="HM33" s="37" t="e">
        <f t="shared" ref="HM33" si="2770">(HM32/HL32)-1</f>
        <v>#DIV/0!</v>
      </c>
      <c r="HN33" s="37" t="e">
        <f t="shared" ref="HN33" si="2771">(HN32/HM32)-1</f>
        <v>#DIV/0!</v>
      </c>
      <c r="HO33" s="37" t="e">
        <f t="shared" ref="HO33" si="2772">(HO32/HN32)-1</f>
        <v>#DIV/0!</v>
      </c>
      <c r="HP33" s="37" t="e">
        <f t="shared" ref="HP33" si="2773">(HP32/HO32)-1</f>
        <v>#DIV/0!</v>
      </c>
      <c r="HQ33" s="37" t="e">
        <f t="shared" ref="HQ33" si="2774">(HQ32/HP32)-1</f>
        <v>#DIV/0!</v>
      </c>
      <c r="HR33" s="37" t="e">
        <f t="shared" ref="HR33" si="2775">(HR32/HQ32)-1</f>
        <v>#DIV/0!</v>
      </c>
      <c r="HS33" s="37" t="e">
        <f t="shared" ref="HS33" si="2776">(HS32/HR32)-1</f>
        <v>#DIV/0!</v>
      </c>
      <c r="HT33" s="37" t="e">
        <f t="shared" ref="HT33" si="2777">(HT32/HS32)-1</f>
        <v>#DIV/0!</v>
      </c>
      <c r="HU33" s="37" t="e">
        <f t="shared" ref="HU33" si="2778">(HU32/HT32)-1</f>
        <v>#DIV/0!</v>
      </c>
      <c r="HV33" s="37" t="e">
        <f t="shared" ref="HV33" si="2779">(HV32/HU32)-1</f>
        <v>#DIV/0!</v>
      </c>
      <c r="HW33" s="37" t="e">
        <f t="shared" ref="HW33" si="2780">(HW32/HV32)-1</f>
        <v>#DIV/0!</v>
      </c>
      <c r="HX33" s="37" t="e">
        <f t="shared" ref="HX33" si="2781">(HX32/HW32)-1</f>
        <v>#DIV/0!</v>
      </c>
      <c r="HY33" s="37" t="e">
        <f t="shared" ref="HY33" si="2782">(HY32/HX32)-1</f>
        <v>#DIV/0!</v>
      </c>
      <c r="HZ33" s="37" t="e">
        <f t="shared" ref="HZ33" si="2783">(HZ32/HY32)-1</f>
        <v>#DIV/0!</v>
      </c>
      <c r="IA33" s="37" t="e">
        <f t="shared" ref="IA33" si="2784">(IA32/HZ32)-1</f>
        <v>#DIV/0!</v>
      </c>
      <c r="IB33" s="37" t="e">
        <f t="shared" ref="IB33" si="2785">(IB32/IA32)-1</f>
        <v>#DIV/0!</v>
      </c>
      <c r="IC33" s="37" t="e">
        <f t="shared" ref="IC33" si="2786">(IC32/IB32)-1</f>
        <v>#DIV/0!</v>
      </c>
      <c r="ID33" s="37" t="e">
        <f t="shared" ref="ID33" si="2787">(ID32/IC32)-1</f>
        <v>#DIV/0!</v>
      </c>
      <c r="IE33" s="37" t="e">
        <f t="shared" ref="IE33" si="2788">(IE32/ID32)-1</f>
        <v>#DIV/0!</v>
      </c>
      <c r="IF33" s="37" t="e">
        <f t="shared" ref="IF33" si="2789">(IF32/IE32)-1</f>
        <v>#DIV/0!</v>
      </c>
      <c r="IG33" s="37" t="e">
        <f t="shared" ref="IG33" si="2790">(IG32/IF32)-1</f>
        <v>#DIV/0!</v>
      </c>
    </row>
    <row r="34" spans="2:241" ht="17" thickBot="1">
      <c r="B34" s="32" t="s">
        <v>80</v>
      </c>
      <c r="D34" s="38"/>
      <c r="E34" s="57">
        <f>E32</f>
        <v>0</v>
      </c>
      <c r="F34" s="57">
        <f t="shared" ref="F34:AK34" si="2791">F32-E32</f>
        <v>0</v>
      </c>
      <c r="G34" s="57">
        <f t="shared" si="2791"/>
        <v>0</v>
      </c>
      <c r="H34" s="57">
        <f t="shared" si="2791"/>
        <v>0</v>
      </c>
      <c r="I34" s="57">
        <f t="shared" si="2791"/>
        <v>0</v>
      </c>
      <c r="J34" s="57">
        <f t="shared" si="2791"/>
        <v>0</v>
      </c>
      <c r="K34" s="57">
        <f t="shared" si="2791"/>
        <v>0</v>
      </c>
      <c r="L34" s="57">
        <f t="shared" si="2791"/>
        <v>0</v>
      </c>
      <c r="M34" s="57">
        <f t="shared" si="2791"/>
        <v>0</v>
      </c>
      <c r="N34" s="57">
        <f t="shared" si="2791"/>
        <v>0</v>
      </c>
      <c r="O34" s="57">
        <f t="shared" si="2791"/>
        <v>0</v>
      </c>
      <c r="P34" s="57">
        <f t="shared" si="2791"/>
        <v>10</v>
      </c>
      <c r="Q34" s="57">
        <f t="shared" si="2791"/>
        <v>-1</v>
      </c>
      <c r="R34" s="57">
        <f t="shared" si="2791"/>
        <v>9</v>
      </c>
      <c r="S34" s="57">
        <f t="shared" si="2791"/>
        <v>-1</v>
      </c>
      <c r="T34" s="57">
        <f t="shared" si="2791"/>
        <v>3</v>
      </c>
      <c r="U34" s="57">
        <f t="shared" si="2791"/>
        <v>0</v>
      </c>
      <c r="V34" s="57">
        <f t="shared" si="2791"/>
        <v>6</v>
      </c>
      <c r="W34" s="57">
        <f t="shared" si="2791"/>
        <v>9</v>
      </c>
      <c r="X34" s="57">
        <f t="shared" si="2791"/>
        <v>6</v>
      </c>
      <c r="Y34" s="57">
        <f t="shared" si="2791"/>
        <v>6</v>
      </c>
      <c r="Z34" s="57">
        <f t="shared" si="2791"/>
        <v>1</v>
      </c>
      <c r="AA34" s="57">
        <f t="shared" si="2791"/>
        <v>13</v>
      </c>
      <c r="AB34" s="57">
        <f t="shared" si="2791"/>
        <v>0</v>
      </c>
      <c r="AC34" s="57">
        <f t="shared" si="2791"/>
        <v>10</v>
      </c>
      <c r="AD34" s="57">
        <f t="shared" si="2791"/>
        <v>18</v>
      </c>
      <c r="AE34" s="57">
        <f t="shared" si="2791"/>
        <v>49</v>
      </c>
      <c r="AF34" s="57">
        <f t="shared" si="2791"/>
        <v>26</v>
      </c>
      <c r="AG34" s="57">
        <f t="shared" si="2791"/>
        <v>24</v>
      </c>
      <c r="AH34" s="57">
        <f t="shared" si="2791"/>
        <v>42</v>
      </c>
      <c r="AI34" s="57">
        <f t="shared" si="2791"/>
        <v>10</v>
      </c>
      <c r="AJ34" s="57">
        <f t="shared" si="2791"/>
        <v>5</v>
      </c>
      <c r="AK34" s="57">
        <f t="shared" si="2791"/>
        <v>6</v>
      </c>
      <c r="AL34" s="57">
        <f t="shared" ref="AL34:BQ34" si="2792">AL32-AK32</f>
        <v>16</v>
      </c>
      <c r="AM34" s="57">
        <f t="shared" si="2792"/>
        <v>3</v>
      </c>
      <c r="AN34" s="57">
        <f t="shared" si="2792"/>
        <v>1</v>
      </c>
      <c r="AO34" s="57">
        <f t="shared" si="2792"/>
        <v>-26</v>
      </c>
      <c r="AP34" s="57">
        <f t="shared" si="2792"/>
        <v>-4</v>
      </c>
      <c r="AQ34" s="57">
        <f t="shared" si="2792"/>
        <v>-15</v>
      </c>
      <c r="AR34" s="57">
        <f t="shared" si="2792"/>
        <v>7</v>
      </c>
      <c r="AS34" s="57">
        <f t="shared" si="2792"/>
        <v>-5</v>
      </c>
      <c r="AT34" s="57">
        <f t="shared" si="2792"/>
        <v>-40</v>
      </c>
      <c r="AU34" s="57">
        <f t="shared" si="2792"/>
        <v>30</v>
      </c>
      <c r="AV34" s="57">
        <f t="shared" si="2792"/>
        <v>-10</v>
      </c>
      <c r="AW34" s="57">
        <f t="shared" si="2792"/>
        <v>21</v>
      </c>
      <c r="AX34" s="57">
        <f t="shared" si="2792"/>
        <v>-7</v>
      </c>
      <c r="AY34" s="57">
        <f t="shared" si="2792"/>
        <v>6</v>
      </c>
      <c r="AZ34" s="57">
        <f t="shared" si="2792"/>
        <v>-4</v>
      </c>
      <c r="BA34" s="57">
        <f t="shared" si="2792"/>
        <v>-9</v>
      </c>
      <c r="BB34" s="57">
        <f t="shared" si="2792"/>
        <v>-2</v>
      </c>
      <c r="BC34" s="57">
        <f t="shared" si="2792"/>
        <v>-6</v>
      </c>
      <c r="BD34" s="57">
        <f t="shared" si="2792"/>
        <v>-3</v>
      </c>
      <c r="BE34" s="57">
        <f t="shared" si="2792"/>
        <v>-16</v>
      </c>
      <c r="BF34" s="57">
        <f t="shared" si="2792"/>
        <v>-2</v>
      </c>
      <c r="BG34" s="57">
        <f t="shared" si="2792"/>
        <v>-4</v>
      </c>
      <c r="BH34" s="57">
        <f t="shared" si="2792"/>
        <v>-6</v>
      </c>
      <c r="BI34" s="57">
        <f t="shared" si="2792"/>
        <v>-4</v>
      </c>
      <c r="BJ34" s="57">
        <f t="shared" si="2792"/>
        <v>-3</v>
      </c>
      <c r="BK34" s="57">
        <f t="shared" si="2792"/>
        <v>3</v>
      </c>
      <c r="BL34" s="57">
        <f t="shared" si="2792"/>
        <v>-18</v>
      </c>
      <c r="BM34" s="57">
        <f t="shared" si="2792"/>
        <v>-4</v>
      </c>
      <c r="BN34" s="57">
        <f t="shared" si="2792"/>
        <v>-6</v>
      </c>
      <c r="BO34" s="57">
        <f t="shared" si="2792"/>
        <v>-1</v>
      </c>
      <c r="BP34" s="57">
        <f t="shared" si="2792"/>
        <v>-9</v>
      </c>
      <c r="BQ34" s="57">
        <f t="shared" si="2792"/>
        <v>2</v>
      </c>
      <c r="BR34" s="57">
        <f t="shared" ref="BR34:CC34" si="2793">BR32-BQ32</f>
        <v>-1</v>
      </c>
      <c r="BS34" s="57">
        <f t="shared" si="2793"/>
        <v>-8</v>
      </c>
      <c r="BT34" s="57">
        <f t="shared" si="2793"/>
        <v>-7</v>
      </c>
      <c r="BU34" s="57">
        <f t="shared" si="2793"/>
        <v>-8</v>
      </c>
      <c r="BV34" s="57">
        <f t="shared" si="2793"/>
        <v>0</v>
      </c>
      <c r="BW34" s="57">
        <f t="shared" si="2793"/>
        <v>1</v>
      </c>
      <c r="BX34" s="57">
        <f t="shared" si="2793"/>
        <v>-10</v>
      </c>
      <c r="BY34" s="57">
        <f t="shared" si="2793"/>
        <v>5</v>
      </c>
      <c r="BZ34" s="57">
        <f t="shared" si="2793"/>
        <v>4</v>
      </c>
      <c r="CA34" s="57">
        <f t="shared" si="2793"/>
        <v>3</v>
      </c>
      <c r="CB34" s="57">
        <f t="shared" si="2793"/>
        <v>-7</v>
      </c>
      <c r="CC34" s="57">
        <f t="shared" si="2793"/>
        <v>-3</v>
      </c>
      <c r="CD34" s="57">
        <f t="shared" ref="CD34:CV34" si="2794">CD32-CC32</f>
        <v>-4</v>
      </c>
      <c r="CE34" s="57">
        <f t="shared" si="2794"/>
        <v>-8</v>
      </c>
      <c r="CF34" s="57">
        <f t="shared" si="2794"/>
        <v>-1</v>
      </c>
      <c r="CG34" s="57">
        <f t="shared" si="2794"/>
        <v>-8</v>
      </c>
      <c r="CH34" s="57">
        <f t="shared" si="2794"/>
        <v>-4</v>
      </c>
      <c r="CI34" s="57">
        <f t="shared" si="2794"/>
        <v>-2</v>
      </c>
      <c r="CJ34" s="57">
        <f t="shared" si="2794"/>
        <v>-6</v>
      </c>
      <c r="CK34" s="57">
        <f t="shared" si="2794"/>
        <v>-1</v>
      </c>
      <c r="CL34" s="57">
        <f t="shared" si="2794"/>
        <v>-5</v>
      </c>
      <c r="CM34" s="57">
        <f t="shared" si="2794"/>
        <v>-1</v>
      </c>
      <c r="CN34" s="57">
        <f t="shared" si="2794"/>
        <v>1</v>
      </c>
      <c r="CO34" s="57">
        <f t="shared" si="2794"/>
        <v>-3</v>
      </c>
      <c r="CP34" s="57">
        <f t="shared" si="2794"/>
        <v>-63</v>
      </c>
      <c r="CQ34" s="57">
        <f t="shared" si="2794"/>
        <v>0</v>
      </c>
      <c r="CR34" s="57">
        <f t="shared" si="2794"/>
        <v>0</v>
      </c>
      <c r="CS34" s="57">
        <f t="shared" si="2794"/>
        <v>0</v>
      </c>
      <c r="CT34" s="57">
        <f t="shared" si="2794"/>
        <v>0</v>
      </c>
      <c r="CU34" s="57">
        <f t="shared" si="2794"/>
        <v>0</v>
      </c>
      <c r="CV34" s="57">
        <f t="shared" si="2794"/>
        <v>0</v>
      </c>
      <c r="CW34" s="57">
        <f t="shared" ref="CW34" si="2795">CW32-CV32</f>
        <v>0</v>
      </c>
      <c r="CX34" s="57">
        <f t="shared" ref="CX34" si="2796">CX32-CW32</f>
        <v>0</v>
      </c>
      <c r="CY34" s="57">
        <f t="shared" ref="CY34" si="2797">CY32-CX32</f>
        <v>0</v>
      </c>
      <c r="CZ34" s="57">
        <f t="shared" ref="CZ34" si="2798">CZ32-CY32</f>
        <v>0</v>
      </c>
      <c r="DA34" s="57">
        <f t="shared" ref="DA34" si="2799">DA32-CZ32</f>
        <v>0</v>
      </c>
      <c r="DB34" s="57">
        <f t="shared" ref="DB34" si="2800">DB32-DA32</f>
        <v>0</v>
      </c>
      <c r="DC34" s="57">
        <f t="shared" ref="DC34" si="2801">DC32-DB32</f>
        <v>0</v>
      </c>
      <c r="DD34" s="57">
        <f t="shared" ref="DD34" si="2802">DD32-DC32</f>
        <v>0</v>
      </c>
      <c r="DE34" s="57">
        <f t="shared" ref="DE34" si="2803">DE32-DD32</f>
        <v>0</v>
      </c>
      <c r="DF34" s="57">
        <f t="shared" ref="DF34" si="2804">DF32-DE32</f>
        <v>0</v>
      </c>
      <c r="DG34" s="57">
        <f t="shared" ref="DG34" si="2805">DG32-DF32</f>
        <v>0</v>
      </c>
      <c r="DH34" s="57">
        <f t="shared" ref="DH34" si="2806">DH32-DG32</f>
        <v>0</v>
      </c>
      <c r="DI34" s="57">
        <f t="shared" ref="DI34" si="2807">DI32-DH32</f>
        <v>0</v>
      </c>
      <c r="DJ34" s="57">
        <f t="shared" ref="DJ34" si="2808">DJ32-DI32</f>
        <v>0</v>
      </c>
      <c r="DK34" s="57">
        <f t="shared" ref="DK34" si="2809">DK32-DJ32</f>
        <v>0</v>
      </c>
      <c r="DL34" s="57">
        <f t="shared" ref="DL34" si="2810">DL32-DK32</f>
        <v>0</v>
      </c>
      <c r="DM34" s="57">
        <f t="shared" ref="DM34" si="2811">DM32-DL32</f>
        <v>0</v>
      </c>
      <c r="DN34" s="57">
        <f t="shared" ref="DN34" si="2812">DN32-DM32</f>
        <v>0</v>
      </c>
      <c r="DO34" s="57">
        <f t="shared" ref="DO34" si="2813">DO32-DN32</f>
        <v>0</v>
      </c>
      <c r="DP34" s="57">
        <f t="shared" ref="DP34" si="2814">DP32-DO32</f>
        <v>0</v>
      </c>
      <c r="DQ34" s="57">
        <f t="shared" ref="DQ34" si="2815">DQ32-DP32</f>
        <v>0</v>
      </c>
      <c r="DR34" s="57">
        <f t="shared" ref="DR34" si="2816">DR32-DQ32</f>
        <v>0</v>
      </c>
      <c r="DS34" s="57">
        <f t="shared" ref="DS34" si="2817">DS32-DR32</f>
        <v>0</v>
      </c>
      <c r="DT34" s="57">
        <f t="shared" ref="DT34" si="2818">DT32-DS32</f>
        <v>0</v>
      </c>
      <c r="DU34" s="57">
        <f t="shared" ref="DU34" si="2819">DU32-DT32</f>
        <v>0</v>
      </c>
      <c r="DV34" s="57">
        <f t="shared" ref="DV34" si="2820">DV32-DU32</f>
        <v>0</v>
      </c>
      <c r="DW34" s="57">
        <f t="shared" ref="DW34" si="2821">DW32-DV32</f>
        <v>0</v>
      </c>
      <c r="DX34" s="57">
        <f t="shared" ref="DX34" si="2822">DX32-DW32</f>
        <v>0</v>
      </c>
      <c r="DY34" s="57">
        <f t="shared" ref="DY34" si="2823">DY32-DX32</f>
        <v>0</v>
      </c>
      <c r="DZ34" s="57">
        <f t="shared" ref="DZ34" si="2824">DZ32-DY32</f>
        <v>0</v>
      </c>
      <c r="EA34" s="57">
        <f t="shared" ref="EA34" si="2825">EA32-DZ32</f>
        <v>0</v>
      </c>
      <c r="EB34" s="57">
        <f t="shared" ref="EB34" si="2826">EB32-EA32</f>
        <v>0</v>
      </c>
      <c r="EC34" s="57">
        <f t="shared" ref="EC34" si="2827">EC32-EB32</f>
        <v>0</v>
      </c>
      <c r="ED34" s="57">
        <f t="shared" ref="ED34" si="2828">ED32-EC32</f>
        <v>0</v>
      </c>
      <c r="EE34" s="57">
        <f t="shared" ref="EE34" si="2829">EE32-ED32</f>
        <v>0</v>
      </c>
      <c r="EF34" s="57">
        <f t="shared" ref="EF34" si="2830">EF32-EE32</f>
        <v>0</v>
      </c>
      <c r="EG34" s="57">
        <f t="shared" ref="EG34" si="2831">EG32-EF32</f>
        <v>0</v>
      </c>
      <c r="EH34" s="57">
        <f t="shared" ref="EH34" si="2832">EH32-EG32</f>
        <v>0</v>
      </c>
      <c r="EI34" s="57">
        <f t="shared" ref="EI34" si="2833">EI32-EH32</f>
        <v>0</v>
      </c>
      <c r="EJ34" s="57">
        <f t="shared" ref="EJ34" si="2834">EJ32-EI32</f>
        <v>0</v>
      </c>
      <c r="EK34" s="57">
        <f t="shared" ref="EK34" si="2835">EK32-EJ32</f>
        <v>0</v>
      </c>
      <c r="EL34" s="57">
        <f t="shared" ref="EL34" si="2836">EL32-EK32</f>
        <v>0</v>
      </c>
      <c r="EM34" s="57">
        <f t="shared" ref="EM34" si="2837">EM32-EL32</f>
        <v>0</v>
      </c>
      <c r="EN34" s="57">
        <f t="shared" ref="EN34" si="2838">EN32-EM32</f>
        <v>0</v>
      </c>
      <c r="EO34" s="57">
        <f t="shared" ref="EO34" si="2839">EO32-EN32</f>
        <v>0</v>
      </c>
      <c r="EP34" s="57">
        <f t="shared" ref="EP34" si="2840">EP32-EO32</f>
        <v>0</v>
      </c>
      <c r="EQ34" s="57">
        <f t="shared" ref="EQ34" si="2841">EQ32-EP32</f>
        <v>0</v>
      </c>
      <c r="ER34" s="57">
        <f t="shared" ref="ER34" si="2842">ER32-EQ32</f>
        <v>0</v>
      </c>
      <c r="ES34" s="57">
        <f t="shared" ref="ES34" si="2843">ES32-ER32</f>
        <v>0</v>
      </c>
      <c r="ET34" s="57">
        <f t="shared" ref="ET34" si="2844">ET32-ES32</f>
        <v>0</v>
      </c>
      <c r="EU34" s="57">
        <f t="shared" ref="EU34" si="2845">EU32-ET32</f>
        <v>0</v>
      </c>
      <c r="EV34" s="57">
        <f t="shared" ref="EV34" si="2846">EV32-EU32</f>
        <v>0</v>
      </c>
      <c r="EW34" s="57">
        <f t="shared" ref="EW34" si="2847">EW32-EV32</f>
        <v>0</v>
      </c>
      <c r="EX34" s="57">
        <f t="shared" ref="EX34" si="2848">EX32-EW32</f>
        <v>0</v>
      </c>
      <c r="EY34" s="57">
        <f t="shared" ref="EY34" si="2849">EY32-EX32</f>
        <v>0</v>
      </c>
      <c r="EZ34" s="57">
        <f t="shared" ref="EZ34" si="2850">EZ32-EY32</f>
        <v>0</v>
      </c>
      <c r="FA34" s="57">
        <f t="shared" ref="FA34" si="2851">FA32-EZ32</f>
        <v>0</v>
      </c>
      <c r="FB34" s="57">
        <f t="shared" ref="FB34" si="2852">FB32-FA32</f>
        <v>0</v>
      </c>
      <c r="FC34" s="57">
        <f t="shared" ref="FC34" si="2853">FC32-FB32</f>
        <v>0</v>
      </c>
      <c r="FD34" s="57">
        <f t="shared" ref="FD34" si="2854">FD32-FC32</f>
        <v>0</v>
      </c>
      <c r="FE34" s="57">
        <f t="shared" ref="FE34" si="2855">FE32-FD32</f>
        <v>0</v>
      </c>
      <c r="FF34" s="57">
        <f t="shared" ref="FF34" si="2856">FF32-FE32</f>
        <v>0</v>
      </c>
      <c r="FG34" s="57">
        <f t="shared" ref="FG34" si="2857">FG32-FF32</f>
        <v>0</v>
      </c>
      <c r="FH34" s="57">
        <f t="shared" ref="FH34" si="2858">FH32-FG32</f>
        <v>0</v>
      </c>
      <c r="FI34" s="57">
        <f t="shared" ref="FI34" si="2859">FI32-FH32</f>
        <v>0</v>
      </c>
      <c r="FJ34" s="57">
        <f t="shared" ref="FJ34" si="2860">FJ32-FI32</f>
        <v>0</v>
      </c>
      <c r="FK34" s="57">
        <f t="shared" ref="FK34" si="2861">FK32-FJ32</f>
        <v>0</v>
      </c>
      <c r="FL34" s="57">
        <f t="shared" ref="FL34" si="2862">FL32-FK32</f>
        <v>0</v>
      </c>
      <c r="FM34" s="57">
        <f t="shared" ref="FM34" si="2863">FM32-FL32</f>
        <v>0</v>
      </c>
      <c r="FN34" s="57">
        <f t="shared" ref="FN34" si="2864">FN32-FM32</f>
        <v>0</v>
      </c>
      <c r="FO34" s="57">
        <f t="shared" ref="FO34" si="2865">FO32-FN32</f>
        <v>0</v>
      </c>
      <c r="FP34" s="57">
        <f t="shared" ref="FP34" si="2866">FP32-FO32</f>
        <v>0</v>
      </c>
      <c r="FQ34" s="57">
        <f t="shared" ref="FQ34" si="2867">FQ32-FP32</f>
        <v>0</v>
      </c>
      <c r="FR34" s="57">
        <f t="shared" ref="FR34" si="2868">FR32-FQ32</f>
        <v>0</v>
      </c>
      <c r="FS34" s="57">
        <f t="shared" ref="FS34" si="2869">FS32-FR32</f>
        <v>0</v>
      </c>
      <c r="FT34" s="57">
        <f t="shared" ref="FT34" si="2870">FT32-FS32</f>
        <v>0</v>
      </c>
      <c r="FU34" s="57">
        <f t="shared" ref="FU34" si="2871">FU32-FT32</f>
        <v>0</v>
      </c>
      <c r="FV34" s="57">
        <f t="shared" ref="FV34" si="2872">FV32-FU32</f>
        <v>0</v>
      </c>
      <c r="FW34" s="57">
        <f t="shared" ref="FW34" si="2873">FW32-FV32</f>
        <v>0</v>
      </c>
      <c r="FX34" s="57">
        <f t="shared" ref="FX34" si="2874">FX32-FW32</f>
        <v>0</v>
      </c>
      <c r="FY34" s="57">
        <f t="shared" ref="FY34" si="2875">FY32-FX32</f>
        <v>0</v>
      </c>
      <c r="FZ34" s="57">
        <f t="shared" ref="FZ34" si="2876">FZ32-FY32</f>
        <v>0</v>
      </c>
      <c r="GA34" s="57">
        <f t="shared" ref="GA34" si="2877">GA32-FZ32</f>
        <v>0</v>
      </c>
      <c r="GB34" s="57">
        <f t="shared" ref="GB34" si="2878">GB32-GA32</f>
        <v>0</v>
      </c>
      <c r="GC34" s="57">
        <f t="shared" ref="GC34" si="2879">GC32-GB32</f>
        <v>0</v>
      </c>
      <c r="GD34" s="57">
        <f t="shared" ref="GD34" si="2880">GD32-GC32</f>
        <v>0</v>
      </c>
      <c r="GE34" s="57">
        <f t="shared" ref="GE34" si="2881">GE32-GD32</f>
        <v>0</v>
      </c>
      <c r="GF34" s="57">
        <f t="shared" ref="GF34" si="2882">GF32-GE32</f>
        <v>0</v>
      </c>
      <c r="GG34" s="57">
        <f t="shared" ref="GG34" si="2883">GG32-GF32</f>
        <v>0</v>
      </c>
      <c r="GH34" s="57">
        <f t="shared" ref="GH34" si="2884">GH32-GG32</f>
        <v>0</v>
      </c>
      <c r="GI34" s="57">
        <f t="shared" ref="GI34" si="2885">GI32-GH32</f>
        <v>0</v>
      </c>
      <c r="GJ34" s="57">
        <f t="shared" ref="GJ34" si="2886">GJ32-GI32</f>
        <v>0</v>
      </c>
      <c r="GK34" s="57">
        <f t="shared" ref="GK34" si="2887">GK32-GJ32</f>
        <v>0</v>
      </c>
      <c r="GL34" s="57">
        <f t="shared" ref="GL34" si="2888">GL32-GK32</f>
        <v>0</v>
      </c>
      <c r="GM34" s="57">
        <f t="shared" ref="GM34" si="2889">GM32-GL32</f>
        <v>0</v>
      </c>
      <c r="GN34" s="57">
        <f t="shared" ref="GN34" si="2890">GN32-GM32</f>
        <v>0</v>
      </c>
      <c r="GO34" s="57">
        <f t="shared" ref="GO34" si="2891">GO32-GN32</f>
        <v>0</v>
      </c>
      <c r="GP34" s="57">
        <f t="shared" ref="GP34" si="2892">GP32-GO32</f>
        <v>0</v>
      </c>
      <c r="GQ34" s="57">
        <f t="shared" ref="GQ34" si="2893">GQ32-GP32</f>
        <v>0</v>
      </c>
      <c r="GR34" s="57">
        <f t="shared" ref="GR34" si="2894">GR32-GQ32</f>
        <v>0</v>
      </c>
      <c r="GS34" s="57">
        <f t="shared" ref="GS34" si="2895">GS32-GR32</f>
        <v>0</v>
      </c>
      <c r="GT34" s="57">
        <f t="shared" ref="GT34" si="2896">GT32-GS32</f>
        <v>0</v>
      </c>
      <c r="GU34" s="57">
        <f t="shared" ref="GU34" si="2897">GU32-GT32</f>
        <v>0</v>
      </c>
      <c r="GV34" s="57">
        <f t="shared" ref="GV34" si="2898">GV32-GU32</f>
        <v>0</v>
      </c>
      <c r="GW34" s="57">
        <f t="shared" ref="GW34" si="2899">GW32-GV32</f>
        <v>0</v>
      </c>
      <c r="GX34" s="57">
        <f t="shared" ref="GX34" si="2900">GX32-GW32</f>
        <v>0</v>
      </c>
      <c r="GY34" s="57">
        <f t="shared" ref="GY34" si="2901">GY32-GX32</f>
        <v>0</v>
      </c>
      <c r="GZ34" s="57">
        <f t="shared" ref="GZ34" si="2902">GZ32-GY32</f>
        <v>0</v>
      </c>
      <c r="HA34" s="57">
        <f t="shared" ref="HA34" si="2903">HA32-GZ32</f>
        <v>0</v>
      </c>
      <c r="HB34" s="57">
        <f t="shared" ref="HB34" si="2904">HB32-HA32</f>
        <v>0</v>
      </c>
      <c r="HC34" s="57">
        <f t="shared" ref="HC34" si="2905">HC32-HB32</f>
        <v>0</v>
      </c>
      <c r="HD34" s="57">
        <f t="shared" ref="HD34" si="2906">HD32-HC32</f>
        <v>0</v>
      </c>
      <c r="HE34" s="57">
        <f t="shared" ref="HE34" si="2907">HE32-HD32</f>
        <v>0</v>
      </c>
      <c r="HF34" s="57">
        <f t="shared" ref="HF34" si="2908">HF32-HE32</f>
        <v>0</v>
      </c>
      <c r="HG34" s="57">
        <f t="shared" ref="HG34" si="2909">HG32-HF32</f>
        <v>0</v>
      </c>
      <c r="HH34" s="57">
        <f t="shared" ref="HH34" si="2910">HH32-HG32</f>
        <v>0</v>
      </c>
      <c r="HI34" s="57">
        <f t="shared" ref="HI34" si="2911">HI32-HH32</f>
        <v>0</v>
      </c>
      <c r="HJ34" s="57">
        <f t="shared" ref="HJ34" si="2912">HJ32-HI32</f>
        <v>0</v>
      </c>
      <c r="HK34" s="57">
        <f t="shared" ref="HK34" si="2913">HK32-HJ32</f>
        <v>0</v>
      </c>
      <c r="HL34" s="57">
        <f t="shared" ref="HL34" si="2914">HL32-HK32</f>
        <v>0</v>
      </c>
      <c r="HM34" s="57">
        <f t="shared" ref="HM34" si="2915">HM32-HL32</f>
        <v>0</v>
      </c>
      <c r="HN34" s="57">
        <f t="shared" ref="HN34" si="2916">HN32-HM32</f>
        <v>0</v>
      </c>
      <c r="HO34" s="57">
        <f t="shared" ref="HO34" si="2917">HO32-HN32</f>
        <v>0</v>
      </c>
      <c r="HP34" s="57">
        <f t="shared" ref="HP34" si="2918">HP32-HO32</f>
        <v>0</v>
      </c>
      <c r="HQ34" s="57">
        <f t="shared" ref="HQ34" si="2919">HQ32-HP32</f>
        <v>0</v>
      </c>
      <c r="HR34" s="57">
        <f t="shared" ref="HR34" si="2920">HR32-HQ32</f>
        <v>0</v>
      </c>
      <c r="HS34" s="57">
        <f t="shared" ref="HS34" si="2921">HS32-HR32</f>
        <v>0</v>
      </c>
      <c r="HT34" s="57">
        <f t="shared" ref="HT34" si="2922">HT32-HS32</f>
        <v>0</v>
      </c>
      <c r="HU34" s="57">
        <f t="shared" ref="HU34" si="2923">HU32-HT32</f>
        <v>0</v>
      </c>
      <c r="HV34" s="57">
        <f t="shared" ref="HV34" si="2924">HV32-HU32</f>
        <v>0</v>
      </c>
      <c r="HW34" s="57">
        <f t="shared" ref="HW34" si="2925">HW32-HV32</f>
        <v>0</v>
      </c>
      <c r="HX34" s="57">
        <f t="shared" ref="HX34" si="2926">HX32-HW32</f>
        <v>0</v>
      </c>
      <c r="HY34" s="57">
        <f t="shared" ref="HY34" si="2927">HY32-HX32</f>
        <v>0</v>
      </c>
      <c r="HZ34" s="57">
        <f t="shared" ref="HZ34" si="2928">HZ32-HY32</f>
        <v>0</v>
      </c>
      <c r="IA34" s="57">
        <f t="shared" ref="IA34" si="2929">IA32-HZ32</f>
        <v>0</v>
      </c>
      <c r="IB34" s="57">
        <f t="shared" ref="IB34" si="2930">IB32-IA32</f>
        <v>0</v>
      </c>
      <c r="IC34" s="57">
        <f t="shared" ref="IC34" si="2931">IC32-IB32</f>
        <v>0</v>
      </c>
      <c r="ID34" s="57">
        <f t="shared" ref="ID34" si="2932">ID32-IC32</f>
        <v>0</v>
      </c>
      <c r="IE34" s="57">
        <f t="shared" ref="IE34" si="2933">IE32-ID32</f>
        <v>0</v>
      </c>
      <c r="IF34" s="57">
        <f t="shared" ref="IF34" si="2934">IF32-IE32</f>
        <v>0</v>
      </c>
      <c r="IG34" s="57">
        <f t="shared" ref="IG34" si="2935">IG32-IF32</f>
        <v>0</v>
      </c>
    </row>
    <row r="35" spans="2:241" ht="6" customHeight="1">
      <c r="B35" s="22"/>
      <c r="D35" s="17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>
        <v>1299</v>
      </c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5"/>
      <c r="FT35" s="15"/>
      <c r="FU35" s="15"/>
      <c r="FV35" s="15"/>
      <c r="FW35" s="15"/>
      <c r="FX35" s="15"/>
      <c r="FY35" s="15"/>
      <c r="FZ35" s="15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5"/>
      <c r="GM35" s="15"/>
      <c r="GN35" s="15"/>
      <c r="GO35" s="15"/>
      <c r="GP35" s="15"/>
      <c r="GQ35" s="15"/>
      <c r="GR35" s="15"/>
      <c r="GS35" s="15"/>
      <c r="GT35" s="15"/>
      <c r="GU35" s="15"/>
      <c r="GV35" s="15"/>
      <c r="GW35" s="15"/>
      <c r="GX35" s="15"/>
      <c r="GY35" s="15"/>
      <c r="GZ35" s="15"/>
      <c r="HA35" s="15"/>
      <c r="HB35" s="15"/>
      <c r="HC35" s="15"/>
      <c r="HD35" s="15"/>
      <c r="HE35" s="15"/>
      <c r="HF35" s="15"/>
      <c r="HG35" s="15"/>
      <c r="HH35" s="15"/>
      <c r="HI35" s="15"/>
      <c r="HJ35" s="15"/>
      <c r="HK35" s="15"/>
      <c r="HL35" s="15"/>
      <c r="HM35" s="15"/>
      <c r="HN35" s="15"/>
      <c r="HO35" s="15"/>
      <c r="HP35" s="15"/>
      <c r="HQ35" s="15"/>
      <c r="HR35" s="15"/>
      <c r="HS35" s="15"/>
      <c r="HT35" s="15"/>
      <c r="HU35" s="15"/>
      <c r="HV35" s="15"/>
      <c r="HW35" s="15"/>
      <c r="HX35" s="15"/>
      <c r="HY35" s="15"/>
      <c r="HZ35" s="15"/>
      <c r="IA35" s="15"/>
      <c r="IB35" s="15"/>
      <c r="IC35" s="15"/>
      <c r="ID35" s="15"/>
      <c r="IE35" s="15"/>
      <c r="IF35" s="15"/>
      <c r="IG35" s="15"/>
    </row>
    <row r="36" spans="2:241" s="50" customFormat="1" ht="19">
      <c r="B36" s="52" t="s">
        <v>88</v>
      </c>
      <c r="C36" s="49"/>
      <c r="D36" s="52"/>
      <c r="E36" s="52">
        <v>0</v>
      </c>
      <c r="F36" s="52">
        <v>0</v>
      </c>
      <c r="G36" s="52">
        <v>0</v>
      </c>
      <c r="H36" s="52">
        <v>0</v>
      </c>
      <c r="I36" s="52">
        <v>0</v>
      </c>
      <c r="J36" s="52">
        <v>0</v>
      </c>
      <c r="K36" s="52">
        <v>0</v>
      </c>
      <c r="L36" s="52">
        <v>0</v>
      </c>
      <c r="M36" s="52">
        <v>0</v>
      </c>
      <c r="N36" s="52">
        <v>0</v>
      </c>
      <c r="O36" s="52">
        <v>0</v>
      </c>
      <c r="P36" s="52">
        <v>0</v>
      </c>
      <c r="Q36" s="52">
        <v>0</v>
      </c>
      <c r="R36" s="52">
        <v>0</v>
      </c>
      <c r="S36" s="52">
        <v>1</v>
      </c>
      <c r="T36" s="52">
        <v>1</v>
      </c>
      <c r="U36" s="52">
        <v>3</v>
      </c>
      <c r="V36" s="52">
        <v>6</v>
      </c>
      <c r="W36" s="52">
        <v>12</v>
      </c>
      <c r="X36" s="52">
        <v>14</v>
      </c>
      <c r="Y36" s="52">
        <v>23</v>
      </c>
      <c r="Z36" s="52">
        <v>33</v>
      </c>
      <c r="AA36" s="52">
        <v>43</v>
      </c>
      <c r="AB36" s="52">
        <v>60</v>
      </c>
      <c r="AC36" s="52">
        <v>76</v>
      </c>
      <c r="AD36" s="52">
        <v>100</v>
      </c>
      <c r="AE36" s="52">
        <v>119</v>
      </c>
      <c r="AF36" s="52">
        <v>140</v>
      </c>
      <c r="AG36" s="52">
        <v>160</v>
      </c>
      <c r="AH36" s="52">
        <v>187</v>
      </c>
      <c r="AI36" s="52">
        <v>209</v>
      </c>
      <c r="AJ36" s="52">
        <v>246</v>
      </c>
      <c r="AK36" s="52">
        <v>266</v>
      </c>
      <c r="AL36" s="52">
        <v>295</v>
      </c>
      <c r="AM36" s="52">
        <v>311</v>
      </c>
      <c r="AN36" s="52">
        <v>345</v>
      </c>
      <c r="AO36" s="52">
        <v>380</v>
      </c>
      <c r="AP36" s="52">
        <v>409</v>
      </c>
      <c r="AQ36" s="52">
        <v>435</v>
      </c>
      <c r="AR36" s="52">
        <v>470</v>
      </c>
      <c r="AS36" s="52">
        <v>504</v>
      </c>
      <c r="AT36" s="52">
        <v>535</v>
      </c>
      <c r="AU36" s="52">
        <v>567</v>
      </c>
      <c r="AV36" s="52">
        <v>599</v>
      </c>
      <c r="AW36" s="52">
        <v>629</v>
      </c>
      <c r="AX36" s="52">
        <v>657</v>
      </c>
      <c r="AY36" s="52">
        <v>687</v>
      </c>
      <c r="AZ36" s="52">
        <v>714</v>
      </c>
      <c r="BA36" s="52">
        <v>735</v>
      </c>
      <c r="BB36" s="52">
        <v>762</v>
      </c>
      <c r="BC36" s="52">
        <v>785</v>
      </c>
      <c r="BD36" s="52">
        <v>820</v>
      </c>
      <c r="BE36" s="52">
        <v>854</v>
      </c>
      <c r="BF36" s="52">
        <v>880</v>
      </c>
      <c r="BG36" s="52">
        <v>903</v>
      </c>
      <c r="BH36" s="52">
        <v>928</v>
      </c>
      <c r="BI36" s="52">
        <v>948</v>
      </c>
      <c r="BJ36" s="52">
        <v>973</v>
      </c>
      <c r="BK36" s="52">
        <v>989</v>
      </c>
      <c r="BL36" s="52">
        <v>1007</v>
      </c>
      <c r="BM36" s="52">
        <v>1023</v>
      </c>
      <c r="BN36" s="52">
        <v>1043</v>
      </c>
      <c r="BO36" s="52">
        <v>1063</v>
      </c>
      <c r="BP36" s="52">
        <v>1074</v>
      </c>
      <c r="BQ36" s="52">
        <v>1089</v>
      </c>
      <c r="BR36" s="52">
        <v>1105</v>
      </c>
      <c r="BS36" s="52">
        <v>1114</v>
      </c>
      <c r="BT36" s="52">
        <v>1126</v>
      </c>
      <c r="BU36" s="52">
        <v>1135</v>
      </c>
      <c r="BV36" s="52">
        <v>1144</v>
      </c>
      <c r="BW36" s="52">
        <v>1163</v>
      </c>
      <c r="BX36" s="52">
        <v>1175</v>
      </c>
      <c r="BY36" s="52">
        <v>1184</v>
      </c>
      <c r="BZ36" s="52">
        <v>1190</v>
      </c>
      <c r="CA36" s="52">
        <v>1203</v>
      </c>
      <c r="CB36" s="52">
        <v>1218</v>
      </c>
      <c r="CC36" s="52">
        <v>1231</v>
      </c>
      <c r="CD36" s="52">
        <v>1247</v>
      </c>
      <c r="CE36" s="52">
        <v>1263</v>
      </c>
      <c r="CF36" s="52">
        <v>1277</v>
      </c>
      <c r="CG36" s="52">
        <v>1289</v>
      </c>
      <c r="CH36" s="52">
        <v>1302</v>
      </c>
      <c r="CI36" s="52">
        <v>1316</v>
      </c>
      <c r="CJ36" s="52">
        <v>1330</v>
      </c>
      <c r="CK36" s="52">
        <v>1342</v>
      </c>
      <c r="CL36" s="52">
        <v>1356</v>
      </c>
      <c r="CM36" s="52">
        <v>1369</v>
      </c>
      <c r="CN36" s="52">
        <v>1383</v>
      </c>
      <c r="CO36" s="52">
        <v>1396</v>
      </c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  <c r="DO36" s="52"/>
      <c r="DP36" s="52"/>
      <c r="DQ36" s="52"/>
      <c r="DR36" s="52"/>
      <c r="DS36" s="52"/>
      <c r="DT36" s="52"/>
      <c r="DU36" s="52"/>
      <c r="DV36" s="52"/>
      <c r="DW36" s="52"/>
      <c r="DX36" s="52"/>
      <c r="DY36" s="52"/>
      <c r="DZ36" s="52"/>
      <c r="EA36" s="52"/>
      <c r="EB36" s="52"/>
      <c r="EC36" s="52"/>
      <c r="ED36" s="52"/>
      <c r="EE36" s="52"/>
      <c r="EF36" s="52"/>
      <c r="EG36" s="52"/>
      <c r="EH36" s="52"/>
      <c r="EI36" s="52"/>
      <c r="EJ36" s="52"/>
      <c r="EK36" s="52"/>
      <c r="EL36" s="52"/>
      <c r="EM36" s="52"/>
      <c r="EN36" s="52"/>
      <c r="EO36" s="52"/>
      <c r="EP36" s="52"/>
      <c r="EQ36" s="52"/>
      <c r="ER36" s="52"/>
      <c r="ES36" s="52"/>
      <c r="ET36" s="52"/>
      <c r="EU36" s="52"/>
      <c r="EV36" s="52"/>
      <c r="EW36" s="52"/>
      <c r="EX36" s="52"/>
      <c r="EY36" s="52"/>
      <c r="EZ36" s="52"/>
      <c r="FA36" s="52"/>
      <c r="FB36" s="52"/>
      <c r="FC36" s="52"/>
      <c r="FD36" s="52"/>
      <c r="FE36" s="52"/>
      <c r="FF36" s="52"/>
      <c r="FG36" s="52"/>
      <c r="FH36" s="52"/>
      <c r="FI36" s="52"/>
      <c r="FJ36" s="52"/>
      <c r="FK36" s="52"/>
      <c r="FL36" s="52"/>
      <c r="FM36" s="52"/>
      <c r="FN36" s="52"/>
      <c r="FO36" s="52"/>
      <c r="FP36" s="52"/>
      <c r="FQ36" s="52"/>
      <c r="FR36" s="52"/>
      <c r="FS36" s="52"/>
      <c r="FT36" s="52"/>
      <c r="FU36" s="52"/>
      <c r="FV36" s="52"/>
      <c r="FW36" s="52"/>
      <c r="FX36" s="52"/>
      <c r="FY36" s="52"/>
      <c r="FZ36" s="52"/>
      <c r="GA36" s="52"/>
      <c r="GB36" s="52"/>
      <c r="GC36" s="52"/>
      <c r="GD36" s="52"/>
      <c r="GE36" s="52"/>
      <c r="GF36" s="52"/>
      <c r="GG36" s="52"/>
      <c r="GH36" s="52"/>
      <c r="GI36" s="52"/>
      <c r="GJ36" s="52"/>
      <c r="GK36" s="52"/>
      <c r="GL36" s="52"/>
      <c r="GM36" s="52"/>
      <c r="GN36" s="52"/>
      <c r="GO36" s="52"/>
      <c r="GP36" s="52"/>
      <c r="GQ36" s="52"/>
      <c r="GR36" s="52"/>
      <c r="GS36" s="52"/>
      <c r="GT36" s="52"/>
      <c r="GU36" s="52"/>
      <c r="GV36" s="52"/>
      <c r="GW36" s="52"/>
      <c r="GX36" s="52"/>
      <c r="GY36" s="52"/>
      <c r="GZ36" s="52"/>
      <c r="HA36" s="52"/>
      <c r="HB36" s="52"/>
      <c r="HC36" s="52"/>
      <c r="HD36" s="52"/>
      <c r="HE36" s="52"/>
      <c r="HF36" s="52"/>
      <c r="HG36" s="52"/>
      <c r="HH36" s="52"/>
      <c r="HI36" s="52"/>
      <c r="HJ36" s="52"/>
      <c r="HK36" s="52"/>
      <c r="HL36" s="52"/>
      <c r="HM36" s="52"/>
      <c r="HN36" s="52"/>
      <c r="HO36" s="52"/>
      <c r="HP36" s="52"/>
      <c r="HQ36" s="52"/>
      <c r="HR36" s="52"/>
      <c r="HS36" s="52"/>
      <c r="HT36" s="52"/>
      <c r="HU36" s="52"/>
      <c r="HV36" s="52"/>
      <c r="HW36" s="52"/>
      <c r="HX36" s="52"/>
      <c r="HY36" s="52"/>
      <c r="HZ36" s="52"/>
      <c r="IA36" s="52"/>
      <c r="IB36" s="52"/>
      <c r="IC36" s="52"/>
      <c r="ID36" s="52"/>
      <c r="IE36" s="52"/>
      <c r="IF36" s="52"/>
      <c r="IG36" s="52"/>
    </row>
    <row r="37" spans="2:241">
      <c r="B37" s="39" t="s">
        <v>81</v>
      </c>
      <c r="D37" s="39"/>
      <c r="E37" s="39" t="s">
        <v>75</v>
      </c>
      <c r="F37" s="39" t="s">
        <v>75</v>
      </c>
      <c r="G37" s="39" t="s">
        <v>75</v>
      </c>
      <c r="H37" s="39" t="s">
        <v>75</v>
      </c>
      <c r="I37" s="39" t="s">
        <v>75</v>
      </c>
      <c r="J37" s="39" t="s">
        <v>75</v>
      </c>
      <c r="K37" s="39" t="s">
        <v>75</v>
      </c>
      <c r="L37" s="39" t="s">
        <v>75</v>
      </c>
      <c r="M37" s="39" t="s">
        <v>75</v>
      </c>
      <c r="N37" s="39" t="s">
        <v>75</v>
      </c>
      <c r="O37" s="39" t="s">
        <v>75</v>
      </c>
      <c r="P37" s="39" t="s">
        <v>75</v>
      </c>
      <c r="Q37" s="39" t="s">
        <v>75</v>
      </c>
      <c r="R37" s="39" t="s">
        <v>75</v>
      </c>
      <c r="S37" s="39" t="s">
        <v>75</v>
      </c>
      <c r="T37" s="39">
        <f t="shared" ref="T37:AY37" si="2936">(T36/S36)-1</f>
        <v>0</v>
      </c>
      <c r="U37" s="39">
        <f t="shared" si="2936"/>
        <v>2</v>
      </c>
      <c r="V37" s="39">
        <f t="shared" si="2936"/>
        <v>1</v>
      </c>
      <c r="W37" s="39">
        <f t="shared" si="2936"/>
        <v>1</v>
      </c>
      <c r="X37" s="39">
        <f t="shared" si="2936"/>
        <v>0.16666666666666674</v>
      </c>
      <c r="Y37" s="39">
        <f t="shared" si="2936"/>
        <v>0.64285714285714279</v>
      </c>
      <c r="Z37" s="39">
        <f t="shared" si="2936"/>
        <v>0.43478260869565211</v>
      </c>
      <c r="AA37" s="39">
        <f t="shared" si="2936"/>
        <v>0.30303030303030298</v>
      </c>
      <c r="AB37" s="39">
        <f t="shared" si="2936"/>
        <v>0.39534883720930236</v>
      </c>
      <c r="AC37" s="39">
        <f t="shared" si="2936"/>
        <v>0.26666666666666661</v>
      </c>
      <c r="AD37" s="39">
        <f t="shared" si="2936"/>
        <v>0.31578947368421062</v>
      </c>
      <c r="AE37" s="39">
        <f t="shared" si="2936"/>
        <v>0.18999999999999995</v>
      </c>
      <c r="AF37" s="39">
        <f t="shared" si="2936"/>
        <v>0.17647058823529416</v>
      </c>
      <c r="AG37" s="39">
        <f t="shared" si="2936"/>
        <v>0.14285714285714279</v>
      </c>
      <c r="AH37" s="39">
        <f t="shared" si="2936"/>
        <v>0.16874999999999996</v>
      </c>
      <c r="AI37" s="39">
        <f t="shared" si="2936"/>
        <v>0.11764705882352944</v>
      </c>
      <c r="AJ37" s="39">
        <f t="shared" si="2936"/>
        <v>0.17703349282296643</v>
      </c>
      <c r="AK37" s="39">
        <f t="shared" si="2936"/>
        <v>8.1300813008130079E-2</v>
      </c>
      <c r="AL37" s="39">
        <f t="shared" si="2936"/>
        <v>0.10902255639097747</v>
      </c>
      <c r="AM37" s="39">
        <f t="shared" si="2936"/>
        <v>5.4237288135593253E-2</v>
      </c>
      <c r="AN37" s="39">
        <f t="shared" si="2936"/>
        <v>0.10932475884244375</v>
      </c>
      <c r="AO37" s="39">
        <f t="shared" si="2936"/>
        <v>0.10144927536231885</v>
      </c>
      <c r="AP37" s="39">
        <f t="shared" si="2936"/>
        <v>7.6315789473684115E-2</v>
      </c>
      <c r="AQ37" s="39">
        <f t="shared" si="2936"/>
        <v>6.3569682151589202E-2</v>
      </c>
      <c r="AR37" s="39">
        <f t="shared" si="2936"/>
        <v>8.0459770114942541E-2</v>
      </c>
      <c r="AS37" s="39">
        <f t="shared" si="2936"/>
        <v>7.2340425531914887E-2</v>
      </c>
      <c r="AT37" s="39">
        <f t="shared" si="2936"/>
        <v>6.1507936507936511E-2</v>
      </c>
      <c r="AU37" s="39">
        <f t="shared" si="2936"/>
        <v>5.9813084112149584E-2</v>
      </c>
      <c r="AV37" s="39">
        <f t="shared" si="2936"/>
        <v>5.6437389770723101E-2</v>
      </c>
      <c r="AW37" s="39">
        <f t="shared" si="2936"/>
        <v>5.0083472454090172E-2</v>
      </c>
      <c r="AX37" s="39">
        <f t="shared" si="2936"/>
        <v>4.4515103338632844E-2</v>
      </c>
      <c r="AY37" s="39">
        <f t="shared" si="2936"/>
        <v>4.5662100456621113E-2</v>
      </c>
      <c r="AZ37" s="39">
        <f t="shared" ref="AZ37:CC37" si="2937">(AZ36/AY36)-1</f>
        <v>3.9301310043668103E-2</v>
      </c>
      <c r="BA37" s="39">
        <f t="shared" si="2937"/>
        <v>2.9411764705882248E-2</v>
      </c>
      <c r="BB37" s="39">
        <f t="shared" si="2937"/>
        <v>3.6734693877551017E-2</v>
      </c>
      <c r="BC37" s="39">
        <f t="shared" si="2937"/>
        <v>3.0183727034120755E-2</v>
      </c>
      <c r="BD37" s="39">
        <f t="shared" si="2937"/>
        <v>4.4585987261146487E-2</v>
      </c>
      <c r="BE37" s="39">
        <f t="shared" si="2937"/>
        <v>4.1463414634146378E-2</v>
      </c>
      <c r="BF37" s="39">
        <f t="shared" si="2937"/>
        <v>3.0444964871194413E-2</v>
      </c>
      <c r="BG37" s="39">
        <f t="shared" si="2937"/>
        <v>2.6136363636363624E-2</v>
      </c>
      <c r="BH37" s="39">
        <f t="shared" si="2937"/>
        <v>2.7685492801771794E-2</v>
      </c>
      <c r="BI37" s="39">
        <f t="shared" si="2937"/>
        <v>2.155172413793105E-2</v>
      </c>
      <c r="BJ37" s="39">
        <f t="shared" si="2937"/>
        <v>2.6371308016877704E-2</v>
      </c>
      <c r="BK37" s="39">
        <f t="shared" si="2937"/>
        <v>1.6443987667009274E-2</v>
      </c>
      <c r="BL37" s="39">
        <f t="shared" si="2937"/>
        <v>1.8200202224469164E-2</v>
      </c>
      <c r="BM37" s="39">
        <f t="shared" si="2937"/>
        <v>1.5888778550148919E-2</v>
      </c>
      <c r="BN37" s="39">
        <f t="shared" si="2937"/>
        <v>1.9550342130987275E-2</v>
      </c>
      <c r="BO37" s="39">
        <f t="shared" si="2937"/>
        <v>1.9175455417066223E-2</v>
      </c>
      <c r="BP37" s="39">
        <f t="shared" si="2937"/>
        <v>1.0348071495766664E-2</v>
      </c>
      <c r="BQ37" s="39">
        <f t="shared" si="2937"/>
        <v>1.3966480446927276E-2</v>
      </c>
      <c r="BR37" s="39">
        <f t="shared" si="2937"/>
        <v>1.469237832874204E-2</v>
      </c>
      <c r="BS37" s="39">
        <f t="shared" si="2937"/>
        <v>8.1447963800904688E-3</v>
      </c>
      <c r="BT37" s="39">
        <f t="shared" si="2937"/>
        <v>1.0771992818671361E-2</v>
      </c>
      <c r="BU37" s="39">
        <f t="shared" si="2937"/>
        <v>7.9928952042629398E-3</v>
      </c>
      <c r="BV37" s="39">
        <f t="shared" si="2937"/>
        <v>7.9295154185021755E-3</v>
      </c>
      <c r="BW37" s="39">
        <f t="shared" si="2937"/>
        <v>1.6608391608391671E-2</v>
      </c>
      <c r="BX37" s="39">
        <f t="shared" si="2937"/>
        <v>1.0318142734307756E-2</v>
      </c>
      <c r="BY37" s="39">
        <f t="shared" si="2937"/>
        <v>7.6595744680851841E-3</v>
      </c>
      <c r="BZ37" s="39">
        <f t="shared" si="2937"/>
        <v>5.0675675675675436E-3</v>
      </c>
      <c r="CA37" s="39">
        <f t="shared" si="2937"/>
        <v>1.0924369747899121E-2</v>
      </c>
      <c r="CB37" s="39">
        <f t="shared" si="2937"/>
        <v>1.2468827930174564E-2</v>
      </c>
      <c r="CC37" s="39">
        <f t="shared" si="2937"/>
        <v>1.0673234811165777E-2</v>
      </c>
      <c r="CD37" s="39">
        <f t="shared" ref="CD37:CV37" si="2938">(CD36/CC36)-1</f>
        <v>1.2997562956945652E-2</v>
      </c>
      <c r="CE37" s="39">
        <f t="shared" si="2938"/>
        <v>1.2830793905372895E-2</v>
      </c>
      <c r="CF37" s="39">
        <f t="shared" si="2938"/>
        <v>1.1084718923198844E-2</v>
      </c>
      <c r="CG37" s="39">
        <f t="shared" si="2938"/>
        <v>9.3970242756460376E-3</v>
      </c>
      <c r="CH37" s="39">
        <f t="shared" si="2938"/>
        <v>1.0085337470907785E-2</v>
      </c>
      <c r="CI37" s="39">
        <f t="shared" si="2938"/>
        <v>1.0752688172043001E-2</v>
      </c>
      <c r="CJ37" s="39">
        <f t="shared" si="2938"/>
        <v>1.0638297872340496E-2</v>
      </c>
      <c r="CK37" s="39">
        <f t="shared" si="2938"/>
        <v>9.0225563909773765E-3</v>
      </c>
      <c r="CL37" s="39">
        <f t="shared" si="2938"/>
        <v>1.0432190760059523E-2</v>
      </c>
      <c r="CM37" s="39">
        <f t="shared" si="2938"/>
        <v>9.587020648967659E-3</v>
      </c>
      <c r="CN37" s="39">
        <f t="shared" si="2938"/>
        <v>1.0226442658875179E-2</v>
      </c>
      <c r="CO37" s="39">
        <f t="shared" si="2938"/>
        <v>9.3998553868401835E-3</v>
      </c>
      <c r="CP37" s="39">
        <f t="shared" si="2938"/>
        <v>-1</v>
      </c>
      <c r="CQ37" s="39" t="e">
        <f t="shared" si="2938"/>
        <v>#DIV/0!</v>
      </c>
      <c r="CR37" s="39" t="e">
        <f t="shared" si="2938"/>
        <v>#DIV/0!</v>
      </c>
      <c r="CS37" s="39" t="e">
        <f t="shared" si="2938"/>
        <v>#DIV/0!</v>
      </c>
      <c r="CT37" s="39" t="e">
        <f t="shared" si="2938"/>
        <v>#DIV/0!</v>
      </c>
      <c r="CU37" s="39" t="e">
        <f t="shared" si="2938"/>
        <v>#DIV/0!</v>
      </c>
      <c r="CV37" s="39" t="e">
        <f t="shared" si="2938"/>
        <v>#DIV/0!</v>
      </c>
      <c r="CW37" s="39" t="e">
        <f t="shared" ref="CW37" si="2939">(CW36/CV36)-1</f>
        <v>#DIV/0!</v>
      </c>
      <c r="CX37" s="39" t="e">
        <f t="shared" ref="CX37" si="2940">(CX36/CW36)-1</f>
        <v>#DIV/0!</v>
      </c>
      <c r="CY37" s="39" t="e">
        <f t="shared" ref="CY37" si="2941">(CY36/CX36)-1</f>
        <v>#DIV/0!</v>
      </c>
      <c r="CZ37" s="39" t="e">
        <f t="shared" ref="CZ37" si="2942">(CZ36/CY36)-1</f>
        <v>#DIV/0!</v>
      </c>
      <c r="DA37" s="39" t="e">
        <f t="shared" ref="DA37" si="2943">(DA36/CZ36)-1</f>
        <v>#DIV/0!</v>
      </c>
      <c r="DB37" s="39" t="e">
        <f t="shared" ref="DB37" si="2944">(DB36/DA36)-1</f>
        <v>#DIV/0!</v>
      </c>
      <c r="DC37" s="39" t="e">
        <f t="shared" ref="DC37" si="2945">(DC36/DB36)-1</f>
        <v>#DIV/0!</v>
      </c>
      <c r="DD37" s="39" t="e">
        <f t="shared" ref="DD37" si="2946">(DD36/DC36)-1</f>
        <v>#DIV/0!</v>
      </c>
      <c r="DE37" s="39" t="e">
        <f t="shared" ref="DE37" si="2947">(DE36/DD36)-1</f>
        <v>#DIV/0!</v>
      </c>
      <c r="DF37" s="39" t="e">
        <f t="shared" ref="DF37" si="2948">(DF36/DE36)-1</f>
        <v>#DIV/0!</v>
      </c>
      <c r="DG37" s="39" t="e">
        <f t="shared" ref="DG37" si="2949">(DG36/DF36)-1</f>
        <v>#DIV/0!</v>
      </c>
      <c r="DH37" s="39" t="e">
        <f t="shared" ref="DH37" si="2950">(DH36/DG36)-1</f>
        <v>#DIV/0!</v>
      </c>
      <c r="DI37" s="39" t="e">
        <f t="shared" ref="DI37" si="2951">(DI36/DH36)-1</f>
        <v>#DIV/0!</v>
      </c>
      <c r="DJ37" s="39" t="e">
        <f t="shared" ref="DJ37" si="2952">(DJ36/DI36)-1</f>
        <v>#DIV/0!</v>
      </c>
      <c r="DK37" s="39" t="e">
        <f t="shared" ref="DK37" si="2953">(DK36/DJ36)-1</f>
        <v>#DIV/0!</v>
      </c>
      <c r="DL37" s="39" t="e">
        <f t="shared" ref="DL37" si="2954">(DL36/DK36)-1</f>
        <v>#DIV/0!</v>
      </c>
      <c r="DM37" s="39" t="e">
        <f t="shared" ref="DM37" si="2955">(DM36/DL36)-1</f>
        <v>#DIV/0!</v>
      </c>
      <c r="DN37" s="39" t="e">
        <f t="shared" ref="DN37" si="2956">(DN36/DM36)-1</f>
        <v>#DIV/0!</v>
      </c>
      <c r="DO37" s="39" t="e">
        <f t="shared" ref="DO37" si="2957">(DO36/DN36)-1</f>
        <v>#DIV/0!</v>
      </c>
      <c r="DP37" s="39" t="e">
        <f t="shared" ref="DP37" si="2958">(DP36/DO36)-1</f>
        <v>#DIV/0!</v>
      </c>
      <c r="DQ37" s="39" t="e">
        <f t="shared" ref="DQ37" si="2959">(DQ36/DP36)-1</f>
        <v>#DIV/0!</v>
      </c>
      <c r="DR37" s="39" t="e">
        <f t="shared" ref="DR37" si="2960">(DR36/DQ36)-1</f>
        <v>#DIV/0!</v>
      </c>
      <c r="DS37" s="39" t="e">
        <f t="shared" ref="DS37" si="2961">(DS36/DR36)-1</f>
        <v>#DIV/0!</v>
      </c>
      <c r="DT37" s="39" t="e">
        <f t="shared" ref="DT37" si="2962">(DT36/DS36)-1</f>
        <v>#DIV/0!</v>
      </c>
      <c r="DU37" s="39" t="e">
        <f t="shared" ref="DU37" si="2963">(DU36/DT36)-1</f>
        <v>#DIV/0!</v>
      </c>
      <c r="DV37" s="39" t="e">
        <f t="shared" ref="DV37" si="2964">(DV36/DU36)-1</f>
        <v>#DIV/0!</v>
      </c>
      <c r="DW37" s="39" t="e">
        <f t="shared" ref="DW37" si="2965">(DW36/DV36)-1</f>
        <v>#DIV/0!</v>
      </c>
      <c r="DX37" s="39" t="e">
        <f t="shared" ref="DX37" si="2966">(DX36/DW36)-1</f>
        <v>#DIV/0!</v>
      </c>
      <c r="DY37" s="39" t="e">
        <f t="shared" ref="DY37" si="2967">(DY36/DX36)-1</f>
        <v>#DIV/0!</v>
      </c>
      <c r="DZ37" s="39" t="e">
        <f t="shared" ref="DZ37" si="2968">(DZ36/DY36)-1</f>
        <v>#DIV/0!</v>
      </c>
      <c r="EA37" s="39" t="e">
        <f t="shared" ref="EA37" si="2969">(EA36/DZ36)-1</f>
        <v>#DIV/0!</v>
      </c>
      <c r="EB37" s="39" t="e">
        <f t="shared" ref="EB37" si="2970">(EB36/EA36)-1</f>
        <v>#DIV/0!</v>
      </c>
      <c r="EC37" s="39" t="e">
        <f t="shared" ref="EC37" si="2971">(EC36/EB36)-1</f>
        <v>#DIV/0!</v>
      </c>
      <c r="ED37" s="39" t="e">
        <f t="shared" ref="ED37" si="2972">(ED36/EC36)-1</f>
        <v>#DIV/0!</v>
      </c>
      <c r="EE37" s="39" t="e">
        <f t="shared" ref="EE37" si="2973">(EE36/ED36)-1</f>
        <v>#DIV/0!</v>
      </c>
      <c r="EF37" s="39" t="e">
        <f t="shared" ref="EF37" si="2974">(EF36/EE36)-1</f>
        <v>#DIV/0!</v>
      </c>
      <c r="EG37" s="39" t="e">
        <f t="shared" ref="EG37" si="2975">(EG36/EF36)-1</f>
        <v>#DIV/0!</v>
      </c>
      <c r="EH37" s="39" t="e">
        <f t="shared" ref="EH37" si="2976">(EH36/EG36)-1</f>
        <v>#DIV/0!</v>
      </c>
      <c r="EI37" s="39" t="e">
        <f t="shared" ref="EI37" si="2977">(EI36/EH36)-1</f>
        <v>#DIV/0!</v>
      </c>
      <c r="EJ37" s="39" t="e">
        <f t="shared" ref="EJ37" si="2978">(EJ36/EI36)-1</f>
        <v>#DIV/0!</v>
      </c>
      <c r="EK37" s="39" t="e">
        <f t="shared" ref="EK37" si="2979">(EK36/EJ36)-1</f>
        <v>#DIV/0!</v>
      </c>
      <c r="EL37" s="39" t="e">
        <f t="shared" ref="EL37" si="2980">(EL36/EK36)-1</f>
        <v>#DIV/0!</v>
      </c>
      <c r="EM37" s="39" t="e">
        <f t="shared" ref="EM37" si="2981">(EM36/EL36)-1</f>
        <v>#DIV/0!</v>
      </c>
      <c r="EN37" s="39" t="e">
        <f t="shared" ref="EN37" si="2982">(EN36/EM36)-1</f>
        <v>#DIV/0!</v>
      </c>
      <c r="EO37" s="39" t="e">
        <f t="shared" ref="EO37" si="2983">(EO36/EN36)-1</f>
        <v>#DIV/0!</v>
      </c>
      <c r="EP37" s="39" t="e">
        <f t="shared" ref="EP37" si="2984">(EP36/EO36)-1</f>
        <v>#DIV/0!</v>
      </c>
      <c r="EQ37" s="39" t="e">
        <f t="shared" ref="EQ37" si="2985">(EQ36/EP36)-1</f>
        <v>#DIV/0!</v>
      </c>
      <c r="ER37" s="39" t="e">
        <f t="shared" ref="ER37" si="2986">(ER36/EQ36)-1</f>
        <v>#DIV/0!</v>
      </c>
      <c r="ES37" s="39" t="e">
        <f t="shared" ref="ES37" si="2987">(ES36/ER36)-1</f>
        <v>#DIV/0!</v>
      </c>
      <c r="ET37" s="39" t="e">
        <f t="shared" ref="ET37" si="2988">(ET36/ES36)-1</f>
        <v>#DIV/0!</v>
      </c>
      <c r="EU37" s="39" t="e">
        <f t="shared" ref="EU37" si="2989">(EU36/ET36)-1</f>
        <v>#DIV/0!</v>
      </c>
      <c r="EV37" s="39" t="e">
        <f t="shared" ref="EV37" si="2990">(EV36/EU36)-1</f>
        <v>#DIV/0!</v>
      </c>
      <c r="EW37" s="39" t="e">
        <f t="shared" ref="EW37" si="2991">(EW36/EV36)-1</f>
        <v>#DIV/0!</v>
      </c>
      <c r="EX37" s="39" t="e">
        <f t="shared" ref="EX37" si="2992">(EX36/EW36)-1</f>
        <v>#DIV/0!</v>
      </c>
      <c r="EY37" s="39" t="e">
        <f t="shared" ref="EY37" si="2993">(EY36/EX36)-1</f>
        <v>#DIV/0!</v>
      </c>
      <c r="EZ37" s="39" t="e">
        <f t="shared" ref="EZ37" si="2994">(EZ36/EY36)-1</f>
        <v>#DIV/0!</v>
      </c>
      <c r="FA37" s="39" t="e">
        <f t="shared" ref="FA37" si="2995">(FA36/EZ36)-1</f>
        <v>#DIV/0!</v>
      </c>
      <c r="FB37" s="39" t="e">
        <f t="shared" ref="FB37" si="2996">(FB36/FA36)-1</f>
        <v>#DIV/0!</v>
      </c>
      <c r="FC37" s="39" t="e">
        <f t="shared" ref="FC37" si="2997">(FC36/FB36)-1</f>
        <v>#DIV/0!</v>
      </c>
      <c r="FD37" s="39" t="e">
        <f t="shared" ref="FD37" si="2998">(FD36/FC36)-1</f>
        <v>#DIV/0!</v>
      </c>
      <c r="FE37" s="39" t="e">
        <f t="shared" ref="FE37" si="2999">(FE36/FD36)-1</f>
        <v>#DIV/0!</v>
      </c>
      <c r="FF37" s="39" t="e">
        <f t="shared" ref="FF37" si="3000">(FF36/FE36)-1</f>
        <v>#DIV/0!</v>
      </c>
      <c r="FG37" s="39" t="e">
        <f t="shared" ref="FG37" si="3001">(FG36/FF36)-1</f>
        <v>#DIV/0!</v>
      </c>
      <c r="FH37" s="39" t="e">
        <f t="shared" ref="FH37" si="3002">(FH36/FG36)-1</f>
        <v>#DIV/0!</v>
      </c>
      <c r="FI37" s="39" t="e">
        <f t="shared" ref="FI37" si="3003">(FI36/FH36)-1</f>
        <v>#DIV/0!</v>
      </c>
      <c r="FJ37" s="39" t="e">
        <f t="shared" ref="FJ37" si="3004">(FJ36/FI36)-1</f>
        <v>#DIV/0!</v>
      </c>
      <c r="FK37" s="39" t="e">
        <f t="shared" ref="FK37" si="3005">(FK36/FJ36)-1</f>
        <v>#DIV/0!</v>
      </c>
      <c r="FL37" s="39" t="e">
        <f t="shared" ref="FL37" si="3006">(FL36/FK36)-1</f>
        <v>#DIV/0!</v>
      </c>
      <c r="FM37" s="39" t="e">
        <f t="shared" ref="FM37" si="3007">(FM36/FL36)-1</f>
        <v>#DIV/0!</v>
      </c>
      <c r="FN37" s="39" t="e">
        <f t="shared" ref="FN37" si="3008">(FN36/FM36)-1</f>
        <v>#DIV/0!</v>
      </c>
      <c r="FO37" s="39" t="e">
        <f t="shared" ref="FO37" si="3009">(FO36/FN36)-1</f>
        <v>#DIV/0!</v>
      </c>
      <c r="FP37" s="39" t="e">
        <f t="shared" ref="FP37" si="3010">(FP36/FO36)-1</f>
        <v>#DIV/0!</v>
      </c>
      <c r="FQ37" s="39" t="e">
        <f t="shared" ref="FQ37" si="3011">(FQ36/FP36)-1</f>
        <v>#DIV/0!</v>
      </c>
      <c r="FR37" s="39" t="e">
        <f t="shared" ref="FR37" si="3012">(FR36/FQ36)-1</f>
        <v>#DIV/0!</v>
      </c>
      <c r="FS37" s="39" t="e">
        <f t="shared" ref="FS37" si="3013">(FS36/FR36)-1</f>
        <v>#DIV/0!</v>
      </c>
      <c r="FT37" s="39" t="e">
        <f t="shared" ref="FT37" si="3014">(FT36/FS36)-1</f>
        <v>#DIV/0!</v>
      </c>
      <c r="FU37" s="39" t="e">
        <f t="shared" ref="FU37" si="3015">(FU36/FT36)-1</f>
        <v>#DIV/0!</v>
      </c>
      <c r="FV37" s="39" t="e">
        <f t="shared" ref="FV37" si="3016">(FV36/FU36)-1</f>
        <v>#DIV/0!</v>
      </c>
      <c r="FW37" s="39" t="e">
        <f t="shared" ref="FW37" si="3017">(FW36/FV36)-1</f>
        <v>#DIV/0!</v>
      </c>
      <c r="FX37" s="39" t="e">
        <f t="shared" ref="FX37" si="3018">(FX36/FW36)-1</f>
        <v>#DIV/0!</v>
      </c>
      <c r="FY37" s="39" t="e">
        <f t="shared" ref="FY37" si="3019">(FY36/FX36)-1</f>
        <v>#DIV/0!</v>
      </c>
      <c r="FZ37" s="39" t="e">
        <f t="shared" ref="FZ37" si="3020">(FZ36/FY36)-1</f>
        <v>#DIV/0!</v>
      </c>
      <c r="GA37" s="39" t="e">
        <f t="shared" ref="GA37" si="3021">(GA36/FZ36)-1</f>
        <v>#DIV/0!</v>
      </c>
      <c r="GB37" s="39" t="e">
        <f t="shared" ref="GB37" si="3022">(GB36/GA36)-1</f>
        <v>#DIV/0!</v>
      </c>
      <c r="GC37" s="39" t="e">
        <f t="shared" ref="GC37" si="3023">(GC36/GB36)-1</f>
        <v>#DIV/0!</v>
      </c>
      <c r="GD37" s="39" t="e">
        <f t="shared" ref="GD37" si="3024">(GD36/GC36)-1</f>
        <v>#DIV/0!</v>
      </c>
      <c r="GE37" s="39" t="e">
        <f t="shared" ref="GE37" si="3025">(GE36/GD36)-1</f>
        <v>#DIV/0!</v>
      </c>
      <c r="GF37" s="39" t="e">
        <f t="shared" ref="GF37" si="3026">(GF36/GE36)-1</f>
        <v>#DIV/0!</v>
      </c>
      <c r="GG37" s="39" t="e">
        <f t="shared" ref="GG37" si="3027">(GG36/GF36)-1</f>
        <v>#DIV/0!</v>
      </c>
      <c r="GH37" s="39" t="e">
        <f t="shared" ref="GH37" si="3028">(GH36/GG36)-1</f>
        <v>#DIV/0!</v>
      </c>
      <c r="GI37" s="39" t="e">
        <f t="shared" ref="GI37" si="3029">(GI36/GH36)-1</f>
        <v>#DIV/0!</v>
      </c>
      <c r="GJ37" s="39" t="e">
        <f t="shared" ref="GJ37" si="3030">(GJ36/GI36)-1</f>
        <v>#DIV/0!</v>
      </c>
      <c r="GK37" s="39" t="e">
        <f t="shared" ref="GK37" si="3031">(GK36/GJ36)-1</f>
        <v>#DIV/0!</v>
      </c>
      <c r="GL37" s="39" t="e">
        <f t="shared" ref="GL37" si="3032">(GL36/GK36)-1</f>
        <v>#DIV/0!</v>
      </c>
      <c r="GM37" s="39" t="e">
        <f t="shared" ref="GM37" si="3033">(GM36/GL36)-1</f>
        <v>#DIV/0!</v>
      </c>
      <c r="GN37" s="39" t="e">
        <f t="shared" ref="GN37" si="3034">(GN36/GM36)-1</f>
        <v>#DIV/0!</v>
      </c>
      <c r="GO37" s="39" t="e">
        <f t="shared" ref="GO37" si="3035">(GO36/GN36)-1</f>
        <v>#DIV/0!</v>
      </c>
      <c r="GP37" s="39" t="e">
        <f t="shared" ref="GP37" si="3036">(GP36/GO36)-1</f>
        <v>#DIV/0!</v>
      </c>
      <c r="GQ37" s="39" t="e">
        <f t="shared" ref="GQ37" si="3037">(GQ36/GP36)-1</f>
        <v>#DIV/0!</v>
      </c>
      <c r="GR37" s="39" t="e">
        <f t="shared" ref="GR37" si="3038">(GR36/GQ36)-1</f>
        <v>#DIV/0!</v>
      </c>
      <c r="GS37" s="39" t="e">
        <f t="shared" ref="GS37" si="3039">(GS36/GR36)-1</f>
        <v>#DIV/0!</v>
      </c>
      <c r="GT37" s="39" t="e">
        <f t="shared" ref="GT37" si="3040">(GT36/GS36)-1</f>
        <v>#DIV/0!</v>
      </c>
      <c r="GU37" s="39" t="e">
        <f t="shared" ref="GU37" si="3041">(GU36/GT36)-1</f>
        <v>#DIV/0!</v>
      </c>
      <c r="GV37" s="39" t="e">
        <f t="shared" ref="GV37" si="3042">(GV36/GU36)-1</f>
        <v>#DIV/0!</v>
      </c>
      <c r="GW37" s="39" t="e">
        <f t="shared" ref="GW37" si="3043">(GW36/GV36)-1</f>
        <v>#DIV/0!</v>
      </c>
      <c r="GX37" s="39" t="e">
        <f t="shared" ref="GX37" si="3044">(GX36/GW36)-1</f>
        <v>#DIV/0!</v>
      </c>
      <c r="GY37" s="39" t="e">
        <f t="shared" ref="GY37" si="3045">(GY36/GX36)-1</f>
        <v>#DIV/0!</v>
      </c>
      <c r="GZ37" s="39" t="e">
        <f t="shared" ref="GZ37" si="3046">(GZ36/GY36)-1</f>
        <v>#DIV/0!</v>
      </c>
      <c r="HA37" s="39" t="e">
        <f t="shared" ref="HA37" si="3047">(HA36/GZ36)-1</f>
        <v>#DIV/0!</v>
      </c>
      <c r="HB37" s="39" t="e">
        <f t="shared" ref="HB37" si="3048">(HB36/HA36)-1</f>
        <v>#DIV/0!</v>
      </c>
      <c r="HC37" s="39" t="e">
        <f t="shared" ref="HC37" si="3049">(HC36/HB36)-1</f>
        <v>#DIV/0!</v>
      </c>
      <c r="HD37" s="39" t="e">
        <f t="shared" ref="HD37" si="3050">(HD36/HC36)-1</f>
        <v>#DIV/0!</v>
      </c>
      <c r="HE37" s="39" t="e">
        <f t="shared" ref="HE37" si="3051">(HE36/HD36)-1</f>
        <v>#DIV/0!</v>
      </c>
      <c r="HF37" s="39" t="e">
        <f t="shared" ref="HF37" si="3052">(HF36/HE36)-1</f>
        <v>#DIV/0!</v>
      </c>
      <c r="HG37" s="39" t="e">
        <f t="shared" ref="HG37" si="3053">(HG36/HF36)-1</f>
        <v>#DIV/0!</v>
      </c>
      <c r="HH37" s="39" t="e">
        <f t="shared" ref="HH37" si="3054">(HH36/HG36)-1</f>
        <v>#DIV/0!</v>
      </c>
      <c r="HI37" s="39" t="e">
        <f t="shared" ref="HI37" si="3055">(HI36/HH36)-1</f>
        <v>#DIV/0!</v>
      </c>
      <c r="HJ37" s="39" t="e">
        <f t="shared" ref="HJ37" si="3056">(HJ36/HI36)-1</f>
        <v>#DIV/0!</v>
      </c>
      <c r="HK37" s="39" t="e">
        <f t="shared" ref="HK37" si="3057">(HK36/HJ36)-1</f>
        <v>#DIV/0!</v>
      </c>
      <c r="HL37" s="39" t="e">
        <f t="shared" ref="HL37" si="3058">(HL36/HK36)-1</f>
        <v>#DIV/0!</v>
      </c>
      <c r="HM37" s="39" t="e">
        <f t="shared" ref="HM37" si="3059">(HM36/HL36)-1</f>
        <v>#DIV/0!</v>
      </c>
      <c r="HN37" s="39" t="e">
        <f t="shared" ref="HN37" si="3060">(HN36/HM36)-1</f>
        <v>#DIV/0!</v>
      </c>
      <c r="HO37" s="39" t="e">
        <f t="shared" ref="HO37" si="3061">(HO36/HN36)-1</f>
        <v>#DIV/0!</v>
      </c>
      <c r="HP37" s="39" t="e">
        <f t="shared" ref="HP37" si="3062">(HP36/HO36)-1</f>
        <v>#DIV/0!</v>
      </c>
      <c r="HQ37" s="39" t="e">
        <f t="shared" ref="HQ37" si="3063">(HQ36/HP36)-1</f>
        <v>#DIV/0!</v>
      </c>
      <c r="HR37" s="39" t="e">
        <f t="shared" ref="HR37" si="3064">(HR36/HQ36)-1</f>
        <v>#DIV/0!</v>
      </c>
      <c r="HS37" s="39" t="e">
        <f t="shared" ref="HS37" si="3065">(HS36/HR36)-1</f>
        <v>#DIV/0!</v>
      </c>
      <c r="HT37" s="39" t="e">
        <f t="shared" ref="HT37" si="3066">(HT36/HS36)-1</f>
        <v>#DIV/0!</v>
      </c>
      <c r="HU37" s="39" t="e">
        <f t="shared" ref="HU37" si="3067">(HU36/HT36)-1</f>
        <v>#DIV/0!</v>
      </c>
      <c r="HV37" s="39" t="e">
        <f t="shared" ref="HV37" si="3068">(HV36/HU36)-1</f>
        <v>#DIV/0!</v>
      </c>
      <c r="HW37" s="39" t="e">
        <f t="shared" ref="HW37" si="3069">(HW36/HV36)-1</f>
        <v>#DIV/0!</v>
      </c>
      <c r="HX37" s="39" t="e">
        <f t="shared" ref="HX37" si="3070">(HX36/HW36)-1</f>
        <v>#DIV/0!</v>
      </c>
      <c r="HY37" s="39" t="e">
        <f t="shared" ref="HY37" si="3071">(HY36/HX36)-1</f>
        <v>#DIV/0!</v>
      </c>
      <c r="HZ37" s="39" t="e">
        <f t="shared" ref="HZ37" si="3072">(HZ36/HY36)-1</f>
        <v>#DIV/0!</v>
      </c>
      <c r="IA37" s="39" t="e">
        <f t="shared" ref="IA37" si="3073">(IA36/HZ36)-1</f>
        <v>#DIV/0!</v>
      </c>
      <c r="IB37" s="39" t="e">
        <f t="shared" ref="IB37" si="3074">(IB36/IA36)-1</f>
        <v>#DIV/0!</v>
      </c>
      <c r="IC37" s="39" t="e">
        <f t="shared" ref="IC37" si="3075">(IC36/IB36)-1</f>
        <v>#DIV/0!</v>
      </c>
      <c r="ID37" s="39" t="e">
        <f t="shared" ref="ID37" si="3076">(ID36/IC36)-1</f>
        <v>#DIV/0!</v>
      </c>
      <c r="IE37" s="39" t="e">
        <f t="shared" ref="IE37" si="3077">(IE36/ID36)-1</f>
        <v>#DIV/0!</v>
      </c>
      <c r="IF37" s="39" t="e">
        <f t="shared" ref="IF37" si="3078">(IF36/IE36)-1</f>
        <v>#DIV/0!</v>
      </c>
      <c r="IG37" s="39" t="e">
        <f t="shared" ref="IG37" si="3079">(IG36/IF36)-1</f>
        <v>#DIV/0!</v>
      </c>
    </row>
    <row r="38" spans="2:241" ht="17" thickBot="1">
      <c r="B38" s="40" t="s">
        <v>80</v>
      </c>
      <c r="D38" s="40"/>
      <c r="E38" s="58">
        <f>E36</f>
        <v>0</v>
      </c>
      <c r="F38" s="58">
        <f t="shared" ref="F38:AK38" si="3080">F36-E36</f>
        <v>0</v>
      </c>
      <c r="G38" s="58">
        <f t="shared" si="3080"/>
        <v>0</v>
      </c>
      <c r="H38" s="58">
        <f t="shared" si="3080"/>
        <v>0</v>
      </c>
      <c r="I38" s="58">
        <f t="shared" si="3080"/>
        <v>0</v>
      </c>
      <c r="J38" s="58">
        <f t="shared" si="3080"/>
        <v>0</v>
      </c>
      <c r="K38" s="58">
        <f t="shared" si="3080"/>
        <v>0</v>
      </c>
      <c r="L38" s="58">
        <f t="shared" si="3080"/>
        <v>0</v>
      </c>
      <c r="M38" s="58">
        <f t="shared" si="3080"/>
        <v>0</v>
      </c>
      <c r="N38" s="58">
        <f t="shared" si="3080"/>
        <v>0</v>
      </c>
      <c r="O38" s="58">
        <f t="shared" si="3080"/>
        <v>0</v>
      </c>
      <c r="P38" s="58">
        <f t="shared" si="3080"/>
        <v>0</v>
      </c>
      <c r="Q38" s="58">
        <f t="shared" si="3080"/>
        <v>0</v>
      </c>
      <c r="R38" s="58">
        <f t="shared" si="3080"/>
        <v>0</v>
      </c>
      <c r="S38" s="58">
        <f t="shared" si="3080"/>
        <v>1</v>
      </c>
      <c r="T38" s="58">
        <f t="shared" si="3080"/>
        <v>0</v>
      </c>
      <c r="U38" s="58">
        <f t="shared" si="3080"/>
        <v>2</v>
      </c>
      <c r="V38" s="58">
        <f t="shared" si="3080"/>
        <v>3</v>
      </c>
      <c r="W38" s="58">
        <f t="shared" si="3080"/>
        <v>6</v>
      </c>
      <c r="X38" s="58">
        <f t="shared" si="3080"/>
        <v>2</v>
      </c>
      <c r="Y38" s="58">
        <f t="shared" si="3080"/>
        <v>9</v>
      </c>
      <c r="Z38" s="58">
        <f t="shared" si="3080"/>
        <v>10</v>
      </c>
      <c r="AA38" s="58">
        <f t="shared" si="3080"/>
        <v>10</v>
      </c>
      <c r="AB38" s="58">
        <f t="shared" si="3080"/>
        <v>17</v>
      </c>
      <c r="AC38" s="58">
        <f t="shared" si="3080"/>
        <v>16</v>
      </c>
      <c r="AD38" s="58">
        <f t="shared" si="3080"/>
        <v>24</v>
      </c>
      <c r="AE38" s="58">
        <f t="shared" si="3080"/>
        <v>19</v>
      </c>
      <c r="AF38" s="58">
        <f t="shared" si="3080"/>
        <v>21</v>
      </c>
      <c r="AG38" s="58">
        <f t="shared" si="3080"/>
        <v>20</v>
      </c>
      <c r="AH38" s="58">
        <f t="shared" si="3080"/>
        <v>27</v>
      </c>
      <c r="AI38" s="58">
        <f t="shared" si="3080"/>
        <v>22</v>
      </c>
      <c r="AJ38" s="58">
        <f t="shared" si="3080"/>
        <v>37</v>
      </c>
      <c r="AK38" s="58">
        <f t="shared" si="3080"/>
        <v>20</v>
      </c>
      <c r="AL38" s="58">
        <f t="shared" ref="AL38:BQ38" si="3081">AL36-AK36</f>
        <v>29</v>
      </c>
      <c r="AM38" s="58">
        <f t="shared" si="3081"/>
        <v>16</v>
      </c>
      <c r="AN38" s="58">
        <f t="shared" si="3081"/>
        <v>34</v>
      </c>
      <c r="AO38" s="58">
        <f t="shared" si="3081"/>
        <v>35</v>
      </c>
      <c r="AP38" s="58">
        <f t="shared" si="3081"/>
        <v>29</v>
      </c>
      <c r="AQ38" s="58">
        <f t="shared" si="3081"/>
        <v>26</v>
      </c>
      <c r="AR38" s="58">
        <f t="shared" si="3081"/>
        <v>35</v>
      </c>
      <c r="AS38" s="58">
        <f t="shared" si="3081"/>
        <v>34</v>
      </c>
      <c r="AT38" s="58">
        <f t="shared" si="3081"/>
        <v>31</v>
      </c>
      <c r="AU38" s="58">
        <f t="shared" si="3081"/>
        <v>32</v>
      </c>
      <c r="AV38" s="58">
        <f t="shared" si="3081"/>
        <v>32</v>
      </c>
      <c r="AW38" s="58">
        <f t="shared" si="3081"/>
        <v>30</v>
      </c>
      <c r="AX38" s="58">
        <f t="shared" si="3081"/>
        <v>28</v>
      </c>
      <c r="AY38" s="58">
        <f t="shared" si="3081"/>
        <v>30</v>
      </c>
      <c r="AZ38" s="58">
        <f t="shared" si="3081"/>
        <v>27</v>
      </c>
      <c r="BA38" s="58">
        <f t="shared" si="3081"/>
        <v>21</v>
      </c>
      <c r="BB38" s="58">
        <f t="shared" si="3081"/>
        <v>27</v>
      </c>
      <c r="BC38" s="58">
        <f t="shared" si="3081"/>
        <v>23</v>
      </c>
      <c r="BD38" s="58">
        <f t="shared" si="3081"/>
        <v>35</v>
      </c>
      <c r="BE38" s="58">
        <f t="shared" si="3081"/>
        <v>34</v>
      </c>
      <c r="BF38" s="58">
        <f t="shared" si="3081"/>
        <v>26</v>
      </c>
      <c r="BG38" s="58">
        <f t="shared" si="3081"/>
        <v>23</v>
      </c>
      <c r="BH38" s="58">
        <f t="shared" si="3081"/>
        <v>25</v>
      </c>
      <c r="BI38" s="58">
        <f t="shared" si="3081"/>
        <v>20</v>
      </c>
      <c r="BJ38" s="58">
        <f t="shared" si="3081"/>
        <v>25</v>
      </c>
      <c r="BK38" s="58">
        <f t="shared" si="3081"/>
        <v>16</v>
      </c>
      <c r="BL38" s="58">
        <f t="shared" si="3081"/>
        <v>18</v>
      </c>
      <c r="BM38" s="58">
        <f t="shared" si="3081"/>
        <v>16</v>
      </c>
      <c r="BN38" s="58">
        <f t="shared" si="3081"/>
        <v>20</v>
      </c>
      <c r="BO38" s="58">
        <f t="shared" si="3081"/>
        <v>20</v>
      </c>
      <c r="BP38" s="58">
        <f t="shared" si="3081"/>
        <v>11</v>
      </c>
      <c r="BQ38" s="58">
        <f t="shared" si="3081"/>
        <v>15</v>
      </c>
      <c r="BR38" s="58">
        <f t="shared" ref="BR38:CC38" si="3082">BR36-BQ36</f>
        <v>16</v>
      </c>
      <c r="BS38" s="58">
        <f t="shared" si="3082"/>
        <v>9</v>
      </c>
      <c r="BT38" s="58">
        <f t="shared" si="3082"/>
        <v>12</v>
      </c>
      <c r="BU38" s="58">
        <f t="shared" si="3082"/>
        <v>9</v>
      </c>
      <c r="BV38" s="58">
        <f t="shared" si="3082"/>
        <v>9</v>
      </c>
      <c r="BW38" s="58">
        <f t="shared" si="3082"/>
        <v>19</v>
      </c>
      <c r="BX38" s="58">
        <f t="shared" si="3082"/>
        <v>12</v>
      </c>
      <c r="BY38" s="58">
        <f t="shared" si="3082"/>
        <v>9</v>
      </c>
      <c r="BZ38" s="58">
        <f t="shared" si="3082"/>
        <v>6</v>
      </c>
      <c r="CA38" s="58">
        <f t="shared" si="3082"/>
        <v>13</v>
      </c>
      <c r="CB38" s="58">
        <f t="shared" si="3082"/>
        <v>15</v>
      </c>
      <c r="CC38" s="58">
        <f t="shared" si="3082"/>
        <v>13</v>
      </c>
      <c r="CD38" s="58">
        <f t="shared" ref="CD38:CV38" si="3083">CD36-CC36</f>
        <v>16</v>
      </c>
      <c r="CE38" s="58">
        <f t="shared" si="3083"/>
        <v>16</v>
      </c>
      <c r="CF38" s="58">
        <f t="shared" si="3083"/>
        <v>14</v>
      </c>
      <c r="CG38" s="58">
        <f t="shared" si="3083"/>
        <v>12</v>
      </c>
      <c r="CH38" s="58">
        <f t="shared" si="3083"/>
        <v>13</v>
      </c>
      <c r="CI38" s="58">
        <f t="shared" si="3083"/>
        <v>14</v>
      </c>
      <c r="CJ38" s="58">
        <f t="shared" si="3083"/>
        <v>14</v>
      </c>
      <c r="CK38" s="58">
        <f t="shared" si="3083"/>
        <v>12</v>
      </c>
      <c r="CL38" s="58">
        <f t="shared" si="3083"/>
        <v>14</v>
      </c>
      <c r="CM38" s="58">
        <f t="shared" si="3083"/>
        <v>13</v>
      </c>
      <c r="CN38" s="58">
        <f t="shared" si="3083"/>
        <v>14</v>
      </c>
      <c r="CO38" s="58">
        <f t="shared" si="3083"/>
        <v>13</v>
      </c>
      <c r="CP38" s="58">
        <f t="shared" si="3083"/>
        <v>-1396</v>
      </c>
      <c r="CQ38" s="58">
        <f t="shared" si="3083"/>
        <v>0</v>
      </c>
      <c r="CR38" s="58">
        <f t="shared" si="3083"/>
        <v>0</v>
      </c>
      <c r="CS38" s="58">
        <f t="shared" si="3083"/>
        <v>0</v>
      </c>
      <c r="CT38" s="58">
        <f t="shared" si="3083"/>
        <v>0</v>
      </c>
      <c r="CU38" s="58">
        <f t="shared" si="3083"/>
        <v>0</v>
      </c>
      <c r="CV38" s="58">
        <f t="shared" si="3083"/>
        <v>0</v>
      </c>
      <c r="CW38" s="58">
        <f t="shared" ref="CW38" si="3084">CW36-CV36</f>
        <v>0</v>
      </c>
      <c r="CX38" s="58">
        <f t="shared" ref="CX38" si="3085">CX36-CW36</f>
        <v>0</v>
      </c>
      <c r="CY38" s="58">
        <f t="shared" ref="CY38" si="3086">CY36-CX36</f>
        <v>0</v>
      </c>
      <c r="CZ38" s="58">
        <f t="shared" ref="CZ38" si="3087">CZ36-CY36</f>
        <v>0</v>
      </c>
      <c r="DA38" s="58">
        <f t="shared" ref="DA38" si="3088">DA36-CZ36</f>
        <v>0</v>
      </c>
      <c r="DB38" s="58">
        <f t="shared" ref="DB38" si="3089">DB36-DA36</f>
        <v>0</v>
      </c>
      <c r="DC38" s="58">
        <f t="shared" ref="DC38" si="3090">DC36-DB36</f>
        <v>0</v>
      </c>
      <c r="DD38" s="58">
        <f t="shared" ref="DD38" si="3091">DD36-DC36</f>
        <v>0</v>
      </c>
      <c r="DE38" s="58">
        <f t="shared" ref="DE38" si="3092">DE36-DD36</f>
        <v>0</v>
      </c>
      <c r="DF38" s="58">
        <f t="shared" ref="DF38" si="3093">DF36-DE36</f>
        <v>0</v>
      </c>
      <c r="DG38" s="58">
        <f t="shared" ref="DG38" si="3094">DG36-DF36</f>
        <v>0</v>
      </c>
      <c r="DH38" s="58">
        <f t="shared" ref="DH38" si="3095">DH36-DG36</f>
        <v>0</v>
      </c>
      <c r="DI38" s="58">
        <f t="shared" ref="DI38" si="3096">DI36-DH36</f>
        <v>0</v>
      </c>
      <c r="DJ38" s="58">
        <f t="shared" ref="DJ38" si="3097">DJ36-DI36</f>
        <v>0</v>
      </c>
      <c r="DK38" s="58">
        <f t="shared" ref="DK38" si="3098">DK36-DJ36</f>
        <v>0</v>
      </c>
      <c r="DL38" s="58">
        <f t="shared" ref="DL38" si="3099">DL36-DK36</f>
        <v>0</v>
      </c>
      <c r="DM38" s="58">
        <f t="shared" ref="DM38" si="3100">DM36-DL36</f>
        <v>0</v>
      </c>
      <c r="DN38" s="58">
        <f t="shared" ref="DN38" si="3101">DN36-DM36</f>
        <v>0</v>
      </c>
      <c r="DO38" s="58">
        <f t="shared" ref="DO38" si="3102">DO36-DN36</f>
        <v>0</v>
      </c>
      <c r="DP38" s="58">
        <f t="shared" ref="DP38" si="3103">DP36-DO36</f>
        <v>0</v>
      </c>
      <c r="DQ38" s="58">
        <f t="shared" ref="DQ38" si="3104">DQ36-DP36</f>
        <v>0</v>
      </c>
      <c r="DR38" s="58">
        <f t="shared" ref="DR38" si="3105">DR36-DQ36</f>
        <v>0</v>
      </c>
      <c r="DS38" s="58">
        <f t="shared" ref="DS38" si="3106">DS36-DR36</f>
        <v>0</v>
      </c>
      <c r="DT38" s="58">
        <f t="shared" ref="DT38" si="3107">DT36-DS36</f>
        <v>0</v>
      </c>
      <c r="DU38" s="58">
        <f t="shared" ref="DU38" si="3108">DU36-DT36</f>
        <v>0</v>
      </c>
      <c r="DV38" s="58">
        <f t="shared" ref="DV38" si="3109">DV36-DU36</f>
        <v>0</v>
      </c>
      <c r="DW38" s="58">
        <f t="shared" ref="DW38" si="3110">DW36-DV36</f>
        <v>0</v>
      </c>
      <c r="DX38" s="58">
        <f t="shared" ref="DX38" si="3111">DX36-DW36</f>
        <v>0</v>
      </c>
      <c r="DY38" s="58">
        <f t="shared" ref="DY38" si="3112">DY36-DX36</f>
        <v>0</v>
      </c>
      <c r="DZ38" s="58">
        <f t="shared" ref="DZ38" si="3113">DZ36-DY36</f>
        <v>0</v>
      </c>
      <c r="EA38" s="58">
        <f t="shared" ref="EA38" si="3114">EA36-DZ36</f>
        <v>0</v>
      </c>
      <c r="EB38" s="58">
        <f t="shared" ref="EB38" si="3115">EB36-EA36</f>
        <v>0</v>
      </c>
      <c r="EC38" s="58">
        <f t="shared" ref="EC38" si="3116">EC36-EB36</f>
        <v>0</v>
      </c>
      <c r="ED38" s="58">
        <f t="shared" ref="ED38" si="3117">ED36-EC36</f>
        <v>0</v>
      </c>
      <c r="EE38" s="58">
        <f t="shared" ref="EE38" si="3118">EE36-ED36</f>
        <v>0</v>
      </c>
      <c r="EF38" s="58">
        <f t="shared" ref="EF38" si="3119">EF36-EE36</f>
        <v>0</v>
      </c>
      <c r="EG38" s="58">
        <f t="shared" ref="EG38" si="3120">EG36-EF36</f>
        <v>0</v>
      </c>
      <c r="EH38" s="58">
        <f t="shared" ref="EH38" si="3121">EH36-EG36</f>
        <v>0</v>
      </c>
      <c r="EI38" s="58">
        <f t="shared" ref="EI38" si="3122">EI36-EH36</f>
        <v>0</v>
      </c>
      <c r="EJ38" s="58">
        <f t="shared" ref="EJ38" si="3123">EJ36-EI36</f>
        <v>0</v>
      </c>
      <c r="EK38" s="58">
        <f t="shared" ref="EK38" si="3124">EK36-EJ36</f>
        <v>0</v>
      </c>
      <c r="EL38" s="58">
        <f t="shared" ref="EL38" si="3125">EL36-EK36</f>
        <v>0</v>
      </c>
      <c r="EM38" s="58">
        <f t="shared" ref="EM38" si="3126">EM36-EL36</f>
        <v>0</v>
      </c>
      <c r="EN38" s="58">
        <f t="shared" ref="EN38" si="3127">EN36-EM36</f>
        <v>0</v>
      </c>
      <c r="EO38" s="58">
        <f t="shared" ref="EO38" si="3128">EO36-EN36</f>
        <v>0</v>
      </c>
      <c r="EP38" s="58">
        <f t="shared" ref="EP38" si="3129">EP36-EO36</f>
        <v>0</v>
      </c>
      <c r="EQ38" s="58">
        <f t="shared" ref="EQ38" si="3130">EQ36-EP36</f>
        <v>0</v>
      </c>
      <c r="ER38" s="58">
        <f t="shared" ref="ER38" si="3131">ER36-EQ36</f>
        <v>0</v>
      </c>
      <c r="ES38" s="58">
        <f t="shared" ref="ES38" si="3132">ES36-ER36</f>
        <v>0</v>
      </c>
      <c r="ET38" s="58">
        <f t="shared" ref="ET38" si="3133">ET36-ES36</f>
        <v>0</v>
      </c>
      <c r="EU38" s="58">
        <f t="shared" ref="EU38" si="3134">EU36-ET36</f>
        <v>0</v>
      </c>
      <c r="EV38" s="58">
        <f t="shared" ref="EV38" si="3135">EV36-EU36</f>
        <v>0</v>
      </c>
      <c r="EW38" s="58">
        <f t="shared" ref="EW38" si="3136">EW36-EV36</f>
        <v>0</v>
      </c>
      <c r="EX38" s="58">
        <f t="shared" ref="EX38" si="3137">EX36-EW36</f>
        <v>0</v>
      </c>
      <c r="EY38" s="58">
        <f t="shared" ref="EY38" si="3138">EY36-EX36</f>
        <v>0</v>
      </c>
      <c r="EZ38" s="58">
        <f t="shared" ref="EZ38" si="3139">EZ36-EY36</f>
        <v>0</v>
      </c>
      <c r="FA38" s="58">
        <f t="shared" ref="FA38" si="3140">FA36-EZ36</f>
        <v>0</v>
      </c>
      <c r="FB38" s="58">
        <f t="shared" ref="FB38" si="3141">FB36-FA36</f>
        <v>0</v>
      </c>
      <c r="FC38" s="58">
        <f t="shared" ref="FC38" si="3142">FC36-FB36</f>
        <v>0</v>
      </c>
      <c r="FD38" s="58">
        <f t="shared" ref="FD38" si="3143">FD36-FC36</f>
        <v>0</v>
      </c>
      <c r="FE38" s="58">
        <f t="shared" ref="FE38" si="3144">FE36-FD36</f>
        <v>0</v>
      </c>
      <c r="FF38" s="58">
        <f t="shared" ref="FF38" si="3145">FF36-FE36</f>
        <v>0</v>
      </c>
      <c r="FG38" s="58">
        <f t="shared" ref="FG38" si="3146">FG36-FF36</f>
        <v>0</v>
      </c>
      <c r="FH38" s="58">
        <f t="shared" ref="FH38" si="3147">FH36-FG36</f>
        <v>0</v>
      </c>
      <c r="FI38" s="58">
        <f t="shared" ref="FI38" si="3148">FI36-FH36</f>
        <v>0</v>
      </c>
      <c r="FJ38" s="58">
        <f t="shared" ref="FJ38" si="3149">FJ36-FI36</f>
        <v>0</v>
      </c>
      <c r="FK38" s="58">
        <f t="shared" ref="FK38" si="3150">FK36-FJ36</f>
        <v>0</v>
      </c>
      <c r="FL38" s="58">
        <f t="shared" ref="FL38" si="3151">FL36-FK36</f>
        <v>0</v>
      </c>
      <c r="FM38" s="58">
        <f t="shared" ref="FM38" si="3152">FM36-FL36</f>
        <v>0</v>
      </c>
      <c r="FN38" s="58">
        <f t="shared" ref="FN38" si="3153">FN36-FM36</f>
        <v>0</v>
      </c>
      <c r="FO38" s="58">
        <f t="shared" ref="FO38" si="3154">FO36-FN36</f>
        <v>0</v>
      </c>
      <c r="FP38" s="58">
        <f t="shared" ref="FP38" si="3155">FP36-FO36</f>
        <v>0</v>
      </c>
      <c r="FQ38" s="58">
        <f t="shared" ref="FQ38" si="3156">FQ36-FP36</f>
        <v>0</v>
      </c>
      <c r="FR38" s="58">
        <f t="shared" ref="FR38" si="3157">FR36-FQ36</f>
        <v>0</v>
      </c>
      <c r="FS38" s="58">
        <f t="shared" ref="FS38" si="3158">FS36-FR36</f>
        <v>0</v>
      </c>
      <c r="FT38" s="58">
        <f t="shared" ref="FT38" si="3159">FT36-FS36</f>
        <v>0</v>
      </c>
      <c r="FU38" s="58">
        <f t="shared" ref="FU38" si="3160">FU36-FT36</f>
        <v>0</v>
      </c>
      <c r="FV38" s="58">
        <f t="shared" ref="FV38" si="3161">FV36-FU36</f>
        <v>0</v>
      </c>
      <c r="FW38" s="58">
        <f t="shared" ref="FW38" si="3162">FW36-FV36</f>
        <v>0</v>
      </c>
      <c r="FX38" s="58">
        <f t="shared" ref="FX38" si="3163">FX36-FW36</f>
        <v>0</v>
      </c>
      <c r="FY38" s="58">
        <f t="shared" ref="FY38" si="3164">FY36-FX36</f>
        <v>0</v>
      </c>
      <c r="FZ38" s="58">
        <f t="shared" ref="FZ38" si="3165">FZ36-FY36</f>
        <v>0</v>
      </c>
      <c r="GA38" s="58">
        <f t="shared" ref="GA38" si="3166">GA36-FZ36</f>
        <v>0</v>
      </c>
      <c r="GB38" s="58">
        <f t="shared" ref="GB38" si="3167">GB36-GA36</f>
        <v>0</v>
      </c>
      <c r="GC38" s="58">
        <f t="shared" ref="GC38" si="3168">GC36-GB36</f>
        <v>0</v>
      </c>
      <c r="GD38" s="58">
        <f t="shared" ref="GD38" si="3169">GD36-GC36</f>
        <v>0</v>
      </c>
      <c r="GE38" s="58">
        <f t="shared" ref="GE38" si="3170">GE36-GD36</f>
        <v>0</v>
      </c>
      <c r="GF38" s="58">
        <f t="shared" ref="GF38" si="3171">GF36-GE36</f>
        <v>0</v>
      </c>
      <c r="GG38" s="58">
        <f t="shared" ref="GG38" si="3172">GG36-GF36</f>
        <v>0</v>
      </c>
      <c r="GH38" s="58">
        <f t="shared" ref="GH38" si="3173">GH36-GG36</f>
        <v>0</v>
      </c>
      <c r="GI38" s="58">
        <f t="shared" ref="GI38" si="3174">GI36-GH36</f>
        <v>0</v>
      </c>
      <c r="GJ38" s="58">
        <f t="shared" ref="GJ38" si="3175">GJ36-GI36</f>
        <v>0</v>
      </c>
      <c r="GK38" s="58">
        <f t="shared" ref="GK38" si="3176">GK36-GJ36</f>
        <v>0</v>
      </c>
      <c r="GL38" s="58">
        <f t="shared" ref="GL38" si="3177">GL36-GK36</f>
        <v>0</v>
      </c>
      <c r="GM38" s="58">
        <f t="shared" ref="GM38" si="3178">GM36-GL36</f>
        <v>0</v>
      </c>
      <c r="GN38" s="58">
        <f t="shared" ref="GN38" si="3179">GN36-GM36</f>
        <v>0</v>
      </c>
      <c r="GO38" s="58">
        <f t="shared" ref="GO38" si="3180">GO36-GN36</f>
        <v>0</v>
      </c>
      <c r="GP38" s="58">
        <f t="shared" ref="GP38" si="3181">GP36-GO36</f>
        <v>0</v>
      </c>
      <c r="GQ38" s="58">
        <f t="shared" ref="GQ38" si="3182">GQ36-GP36</f>
        <v>0</v>
      </c>
      <c r="GR38" s="58">
        <f t="shared" ref="GR38" si="3183">GR36-GQ36</f>
        <v>0</v>
      </c>
      <c r="GS38" s="58">
        <f t="shared" ref="GS38" si="3184">GS36-GR36</f>
        <v>0</v>
      </c>
      <c r="GT38" s="58">
        <f t="shared" ref="GT38" si="3185">GT36-GS36</f>
        <v>0</v>
      </c>
      <c r="GU38" s="58">
        <f t="shared" ref="GU38" si="3186">GU36-GT36</f>
        <v>0</v>
      </c>
      <c r="GV38" s="58">
        <f t="shared" ref="GV38" si="3187">GV36-GU36</f>
        <v>0</v>
      </c>
      <c r="GW38" s="58">
        <f t="shared" ref="GW38" si="3188">GW36-GV36</f>
        <v>0</v>
      </c>
      <c r="GX38" s="58">
        <f t="shared" ref="GX38" si="3189">GX36-GW36</f>
        <v>0</v>
      </c>
      <c r="GY38" s="58">
        <f t="shared" ref="GY38" si="3190">GY36-GX36</f>
        <v>0</v>
      </c>
      <c r="GZ38" s="58">
        <f t="shared" ref="GZ38" si="3191">GZ36-GY36</f>
        <v>0</v>
      </c>
      <c r="HA38" s="58">
        <f t="shared" ref="HA38" si="3192">HA36-GZ36</f>
        <v>0</v>
      </c>
      <c r="HB38" s="58">
        <f t="shared" ref="HB38" si="3193">HB36-HA36</f>
        <v>0</v>
      </c>
      <c r="HC38" s="58">
        <f t="shared" ref="HC38" si="3194">HC36-HB36</f>
        <v>0</v>
      </c>
      <c r="HD38" s="58">
        <f t="shared" ref="HD38" si="3195">HD36-HC36</f>
        <v>0</v>
      </c>
      <c r="HE38" s="58">
        <f t="shared" ref="HE38" si="3196">HE36-HD36</f>
        <v>0</v>
      </c>
      <c r="HF38" s="58">
        <f t="shared" ref="HF38" si="3197">HF36-HE36</f>
        <v>0</v>
      </c>
      <c r="HG38" s="58">
        <f t="shared" ref="HG38" si="3198">HG36-HF36</f>
        <v>0</v>
      </c>
      <c r="HH38" s="58">
        <f t="shared" ref="HH38" si="3199">HH36-HG36</f>
        <v>0</v>
      </c>
      <c r="HI38" s="58">
        <f t="shared" ref="HI38" si="3200">HI36-HH36</f>
        <v>0</v>
      </c>
      <c r="HJ38" s="58">
        <f t="shared" ref="HJ38" si="3201">HJ36-HI36</f>
        <v>0</v>
      </c>
      <c r="HK38" s="58">
        <f t="shared" ref="HK38" si="3202">HK36-HJ36</f>
        <v>0</v>
      </c>
      <c r="HL38" s="58">
        <f t="shared" ref="HL38" si="3203">HL36-HK36</f>
        <v>0</v>
      </c>
      <c r="HM38" s="58">
        <f t="shared" ref="HM38" si="3204">HM36-HL36</f>
        <v>0</v>
      </c>
      <c r="HN38" s="58">
        <f t="shared" ref="HN38" si="3205">HN36-HM36</f>
        <v>0</v>
      </c>
      <c r="HO38" s="58">
        <f t="shared" ref="HO38" si="3206">HO36-HN36</f>
        <v>0</v>
      </c>
      <c r="HP38" s="58">
        <f t="shared" ref="HP38" si="3207">HP36-HO36</f>
        <v>0</v>
      </c>
      <c r="HQ38" s="58">
        <f t="shared" ref="HQ38" si="3208">HQ36-HP36</f>
        <v>0</v>
      </c>
      <c r="HR38" s="58">
        <f t="shared" ref="HR38" si="3209">HR36-HQ36</f>
        <v>0</v>
      </c>
      <c r="HS38" s="58">
        <f t="shared" ref="HS38" si="3210">HS36-HR36</f>
        <v>0</v>
      </c>
      <c r="HT38" s="58">
        <f t="shared" ref="HT38" si="3211">HT36-HS36</f>
        <v>0</v>
      </c>
      <c r="HU38" s="58">
        <f t="shared" ref="HU38" si="3212">HU36-HT36</f>
        <v>0</v>
      </c>
      <c r="HV38" s="58">
        <f t="shared" ref="HV38" si="3213">HV36-HU36</f>
        <v>0</v>
      </c>
      <c r="HW38" s="58">
        <f t="shared" ref="HW38" si="3214">HW36-HV36</f>
        <v>0</v>
      </c>
      <c r="HX38" s="58">
        <f t="shared" ref="HX38" si="3215">HX36-HW36</f>
        <v>0</v>
      </c>
      <c r="HY38" s="58">
        <f t="shared" ref="HY38" si="3216">HY36-HX36</f>
        <v>0</v>
      </c>
      <c r="HZ38" s="58">
        <f t="shared" ref="HZ38" si="3217">HZ36-HY36</f>
        <v>0</v>
      </c>
      <c r="IA38" s="58">
        <f t="shared" ref="IA38" si="3218">IA36-HZ36</f>
        <v>0</v>
      </c>
      <c r="IB38" s="58">
        <f t="shared" ref="IB38" si="3219">IB36-IA36</f>
        <v>0</v>
      </c>
      <c r="IC38" s="58">
        <f t="shared" ref="IC38" si="3220">IC36-IB36</f>
        <v>0</v>
      </c>
      <c r="ID38" s="58">
        <f t="shared" ref="ID38" si="3221">ID36-IC36</f>
        <v>0</v>
      </c>
      <c r="IE38" s="58">
        <f t="shared" ref="IE38" si="3222">IE36-ID36</f>
        <v>0</v>
      </c>
      <c r="IF38" s="58">
        <f t="shared" ref="IF38" si="3223">IF36-IE36</f>
        <v>0</v>
      </c>
      <c r="IG38" s="58">
        <f t="shared" ref="IG38" si="3224">IG36-IF36</f>
        <v>0</v>
      </c>
    </row>
    <row r="41" spans="2:241">
      <c r="G41" s="21"/>
      <c r="H41" s="21"/>
      <c r="I41" s="21"/>
      <c r="J41" s="21"/>
      <c r="K41" s="21"/>
    </row>
  </sheetData>
  <mergeCells count="34">
    <mergeCell ref="K2:Q2"/>
    <mergeCell ref="D2:J2"/>
    <mergeCell ref="BV2:CB2"/>
    <mergeCell ref="BO2:BU2"/>
    <mergeCell ref="BH2:BN2"/>
    <mergeCell ref="BA2:BG2"/>
    <mergeCell ref="AT2:AZ2"/>
    <mergeCell ref="DL2:DR2"/>
    <mergeCell ref="AM2:AS2"/>
    <mergeCell ref="AF2:AL2"/>
    <mergeCell ref="Y2:AE2"/>
    <mergeCell ref="R2:X2"/>
    <mergeCell ref="CC2:CI2"/>
    <mergeCell ref="CJ2:CP2"/>
    <mergeCell ref="CQ2:CW2"/>
    <mergeCell ref="CX2:DD2"/>
    <mergeCell ref="DE2:DK2"/>
    <mergeCell ref="DS2:DY2"/>
    <mergeCell ref="DZ2:EF2"/>
    <mergeCell ref="EG2:EM2"/>
    <mergeCell ref="EN2:ET2"/>
    <mergeCell ref="EU2:FA2"/>
    <mergeCell ref="FB2:FH2"/>
    <mergeCell ref="FI2:FO2"/>
    <mergeCell ref="FP2:FV2"/>
    <mergeCell ref="FW2:GC2"/>
    <mergeCell ref="GD2:GJ2"/>
    <mergeCell ref="HT2:HZ2"/>
    <mergeCell ref="IA2:IG2"/>
    <mergeCell ref="GK2:GQ2"/>
    <mergeCell ref="GR2:GX2"/>
    <mergeCell ref="GY2:HE2"/>
    <mergeCell ref="HF2:HL2"/>
    <mergeCell ref="HM2:HS2"/>
  </mergeCells>
  <phoneticPr fontId="1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97FA6-0E33-8240-AED1-8A9C26A35F1F}">
  <dimension ref="B1:GG51"/>
  <sheetViews>
    <sheetView zoomScale="116" workbookViewId="0">
      <pane xSplit="3" ySplit="2" topLeftCell="CO3" activePane="bottomRight" state="frozen"/>
      <selection pane="topRight" activeCell="C1" sqref="C1"/>
      <selection pane="bottomLeft" activeCell="A3" sqref="A3"/>
      <selection pane="bottomRight" activeCell="CT50" sqref="CT50"/>
    </sheetView>
  </sheetViews>
  <sheetFormatPr baseColWidth="10" defaultRowHeight="15"/>
  <cols>
    <col min="1" max="1" width="1.5" style="68" customWidth="1"/>
    <col min="2" max="2" width="11.83203125" style="74" customWidth="1"/>
    <col min="3" max="3" width="11.5" style="74" customWidth="1"/>
    <col min="4" max="4" width="12.5" style="74" customWidth="1"/>
    <col min="5" max="5" width="12.5" style="74" bestFit="1" customWidth="1"/>
    <col min="6" max="189" width="12.5" style="68" bestFit="1" customWidth="1"/>
    <col min="190" max="16384" width="10.83203125" style="68"/>
  </cols>
  <sheetData>
    <row r="1" spans="2:189" ht="8" customHeight="1" thickBot="1"/>
    <row r="2" spans="2:189" ht="17" thickBot="1">
      <c r="B2" s="75" t="s">
        <v>125</v>
      </c>
      <c r="C2" s="72" t="s">
        <v>7</v>
      </c>
      <c r="D2" s="73">
        <v>43887</v>
      </c>
      <c r="E2" s="73">
        <v>43888</v>
      </c>
      <c r="F2" s="73">
        <v>43889</v>
      </c>
      <c r="G2" s="73">
        <v>43890</v>
      </c>
      <c r="H2" s="73">
        <v>43891</v>
      </c>
      <c r="I2" s="73">
        <v>43892</v>
      </c>
      <c r="J2" s="73">
        <v>43893</v>
      </c>
      <c r="K2" s="73">
        <v>43894</v>
      </c>
      <c r="L2" s="73">
        <v>43895</v>
      </c>
      <c r="M2" s="73">
        <v>43896</v>
      </c>
      <c r="N2" s="73">
        <v>43897</v>
      </c>
      <c r="O2" s="73">
        <v>43898</v>
      </c>
      <c r="P2" s="73">
        <v>43899</v>
      </c>
      <c r="Q2" s="73">
        <v>43900</v>
      </c>
      <c r="R2" s="73">
        <v>43901</v>
      </c>
      <c r="S2" s="73">
        <v>43902</v>
      </c>
      <c r="T2" s="73">
        <v>43903</v>
      </c>
      <c r="U2" s="73">
        <v>43904</v>
      </c>
      <c r="V2" s="73">
        <v>43905</v>
      </c>
      <c r="W2" s="73">
        <v>43906</v>
      </c>
      <c r="X2" s="73">
        <v>43907</v>
      </c>
      <c r="Y2" s="73">
        <v>43908</v>
      </c>
      <c r="Z2" s="73">
        <v>43909</v>
      </c>
      <c r="AA2" s="73">
        <v>43910</v>
      </c>
      <c r="AB2" s="73">
        <v>43911</v>
      </c>
      <c r="AC2" s="73">
        <v>43912</v>
      </c>
      <c r="AD2" s="73">
        <v>43913</v>
      </c>
      <c r="AE2" s="73">
        <v>43914</v>
      </c>
      <c r="AF2" s="73">
        <v>43915</v>
      </c>
      <c r="AG2" s="73">
        <v>43916</v>
      </c>
      <c r="AH2" s="73">
        <v>43917</v>
      </c>
      <c r="AI2" s="73">
        <v>43918</v>
      </c>
      <c r="AJ2" s="73">
        <v>43919</v>
      </c>
      <c r="AK2" s="73">
        <v>43920</v>
      </c>
      <c r="AL2" s="73">
        <v>43921</v>
      </c>
      <c r="AM2" s="73">
        <v>43922</v>
      </c>
      <c r="AN2" s="73">
        <v>43923</v>
      </c>
      <c r="AO2" s="73">
        <v>43924</v>
      </c>
      <c r="AP2" s="73">
        <v>43925</v>
      </c>
      <c r="AQ2" s="73">
        <v>43926</v>
      </c>
      <c r="AR2" s="73">
        <v>43927</v>
      </c>
      <c r="AS2" s="73">
        <v>43928</v>
      </c>
      <c r="AT2" s="73">
        <v>43929</v>
      </c>
      <c r="AU2" s="73">
        <v>43930</v>
      </c>
      <c r="AV2" s="73">
        <v>43931</v>
      </c>
      <c r="AW2" s="73">
        <v>43932</v>
      </c>
      <c r="AX2" s="73">
        <v>43933</v>
      </c>
      <c r="AY2" s="73">
        <v>43934</v>
      </c>
      <c r="AZ2" s="73">
        <v>43935</v>
      </c>
      <c r="BA2" s="73">
        <v>43936</v>
      </c>
      <c r="BB2" s="73">
        <v>43937</v>
      </c>
      <c r="BC2" s="73">
        <v>43938</v>
      </c>
      <c r="BD2" s="73">
        <v>43939</v>
      </c>
      <c r="BE2" s="73">
        <v>43940</v>
      </c>
      <c r="BF2" s="73">
        <v>43941</v>
      </c>
      <c r="BG2" s="73">
        <v>43942</v>
      </c>
      <c r="BH2" s="73">
        <v>43943</v>
      </c>
      <c r="BI2" s="73">
        <v>43944</v>
      </c>
      <c r="BJ2" s="73">
        <v>43945</v>
      </c>
      <c r="BK2" s="73">
        <v>43946</v>
      </c>
      <c r="BL2" s="73">
        <v>43947</v>
      </c>
      <c r="BM2" s="73">
        <v>43948</v>
      </c>
      <c r="BN2" s="73">
        <v>43949</v>
      </c>
      <c r="BO2" s="73">
        <v>43950</v>
      </c>
      <c r="BP2" s="73">
        <v>43951</v>
      </c>
      <c r="BQ2" s="73">
        <v>43952</v>
      </c>
      <c r="BR2" s="73">
        <v>43953</v>
      </c>
      <c r="BS2" s="73">
        <v>43954</v>
      </c>
      <c r="BT2" s="73">
        <v>43955</v>
      </c>
      <c r="BU2" s="73">
        <v>43956</v>
      </c>
      <c r="BV2" s="73">
        <v>43957</v>
      </c>
      <c r="BW2" s="73">
        <v>43958</v>
      </c>
      <c r="BX2" s="73">
        <v>43959</v>
      </c>
      <c r="BY2" s="73">
        <v>43960</v>
      </c>
      <c r="BZ2" s="73">
        <v>43961</v>
      </c>
      <c r="CA2" s="73">
        <v>43962</v>
      </c>
      <c r="CB2" s="73">
        <v>43963</v>
      </c>
      <c r="CC2" s="73">
        <v>43964</v>
      </c>
      <c r="CD2" s="73">
        <v>43965</v>
      </c>
      <c r="CE2" s="73">
        <v>43966</v>
      </c>
      <c r="CF2" s="73">
        <v>43967</v>
      </c>
      <c r="CG2" s="73">
        <v>43968</v>
      </c>
      <c r="CH2" s="73">
        <v>43969</v>
      </c>
      <c r="CI2" s="73">
        <v>43970</v>
      </c>
      <c r="CJ2" s="73">
        <v>43971</v>
      </c>
      <c r="CK2" s="73">
        <v>43972</v>
      </c>
      <c r="CL2" s="73">
        <v>43973</v>
      </c>
      <c r="CM2" s="73">
        <v>43974</v>
      </c>
      <c r="CN2" s="73">
        <v>43975</v>
      </c>
      <c r="CO2" s="73">
        <v>43976</v>
      </c>
      <c r="CP2" s="73">
        <v>43977</v>
      </c>
      <c r="CQ2" s="73">
        <v>43978</v>
      </c>
      <c r="CR2" s="73">
        <v>43979</v>
      </c>
      <c r="CS2" s="73">
        <v>43980</v>
      </c>
      <c r="CT2" s="73">
        <v>43981</v>
      </c>
      <c r="CU2" s="73">
        <v>43982</v>
      </c>
      <c r="CV2" s="73">
        <v>43983</v>
      </c>
      <c r="CW2" s="73">
        <v>43984</v>
      </c>
      <c r="CX2" s="73">
        <v>43985</v>
      </c>
      <c r="CY2" s="73">
        <v>43986</v>
      </c>
      <c r="CZ2" s="73">
        <v>43987</v>
      </c>
      <c r="DA2" s="73">
        <v>43988</v>
      </c>
      <c r="DB2" s="73">
        <v>43989</v>
      </c>
      <c r="DC2" s="73">
        <v>43990</v>
      </c>
      <c r="DD2" s="73">
        <v>43991</v>
      </c>
      <c r="DE2" s="73">
        <v>43992</v>
      </c>
      <c r="DF2" s="73">
        <v>43993</v>
      </c>
      <c r="DG2" s="73">
        <v>43994</v>
      </c>
      <c r="DH2" s="73">
        <v>43995</v>
      </c>
      <c r="DI2" s="73">
        <v>43996</v>
      </c>
      <c r="DJ2" s="73">
        <v>43997</v>
      </c>
      <c r="DK2" s="73">
        <v>43998</v>
      </c>
      <c r="DL2" s="73">
        <v>43999</v>
      </c>
      <c r="DM2" s="73">
        <v>44000</v>
      </c>
      <c r="DN2" s="73">
        <v>44001</v>
      </c>
      <c r="DO2" s="73">
        <v>44002</v>
      </c>
      <c r="DP2" s="73">
        <v>44003</v>
      </c>
      <c r="DQ2" s="73">
        <v>44004</v>
      </c>
      <c r="DR2" s="73">
        <v>44005</v>
      </c>
      <c r="DS2" s="73">
        <v>44006</v>
      </c>
      <c r="DT2" s="73">
        <v>44007</v>
      </c>
      <c r="DU2" s="73">
        <v>44008</v>
      </c>
      <c r="DV2" s="73">
        <v>44009</v>
      </c>
      <c r="DW2" s="73">
        <v>44010</v>
      </c>
      <c r="DX2" s="73">
        <v>44011</v>
      </c>
      <c r="DY2" s="73">
        <v>44012</v>
      </c>
      <c r="DZ2" s="73">
        <v>44013</v>
      </c>
      <c r="EA2" s="73">
        <v>44014</v>
      </c>
      <c r="EB2" s="73">
        <v>44015</v>
      </c>
      <c r="EC2" s="73">
        <v>44016</v>
      </c>
      <c r="ED2" s="73">
        <v>44017</v>
      </c>
      <c r="EE2" s="73">
        <v>44018</v>
      </c>
      <c r="EF2" s="73">
        <v>44019</v>
      </c>
      <c r="EG2" s="73">
        <v>44020</v>
      </c>
      <c r="EH2" s="73">
        <v>44021</v>
      </c>
      <c r="EI2" s="73">
        <v>44022</v>
      </c>
      <c r="EJ2" s="73">
        <v>44023</v>
      </c>
      <c r="EK2" s="73">
        <v>44024</v>
      </c>
      <c r="EL2" s="73">
        <v>44025</v>
      </c>
      <c r="EM2" s="73">
        <v>44026</v>
      </c>
      <c r="EN2" s="73">
        <v>44027</v>
      </c>
      <c r="EO2" s="73">
        <v>44028</v>
      </c>
      <c r="EP2" s="73">
        <v>44029</v>
      </c>
      <c r="EQ2" s="73">
        <v>44030</v>
      </c>
      <c r="ER2" s="73">
        <v>44031</v>
      </c>
      <c r="ES2" s="73">
        <v>44032</v>
      </c>
      <c r="ET2" s="73">
        <v>44033</v>
      </c>
      <c r="EU2" s="73">
        <v>44034</v>
      </c>
      <c r="EV2" s="73">
        <v>44035</v>
      </c>
      <c r="EW2" s="73">
        <v>44036</v>
      </c>
      <c r="EX2" s="73">
        <v>44037</v>
      </c>
      <c r="EY2" s="73">
        <v>44038</v>
      </c>
      <c r="EZ2" s="73">
        <v>44039</v>
      </c>
      <c r="FA2" s="73">
        <v>44040</v>
      </c>
      <c r="FB2" s="73">
        <v>44041</v>
      </c>
      <c r="FC2" s="73">
        <v>44042</v>
      </c>
      <c r="FD2" s="73">
        <v>44043</v>
      </c>
      <c r="FE2" s="73">
        <v>44044</v>
      </c>
      <c r="FF2" s="73">
        <v>44045</v>
      </c>
      <c r="FG2" s="73">
        <v>44046</v>
      </c>
      <c r="FH2" s="73">
        <v>44047</v>
      </c>
      <c r="FI2" s="73">
        <v>44048</v>
      </c>
      <c r="FJ2" s="73">
        <v>44049</v>
      </c>
      <c r="FK2" s="73">
        <v>44050</v>
      </c>
      <c r="FL2" s="73">
        <v>44051</v>
      </c>
      <c r="FM2" s="73">
        <v>44052</v>
      </c>
      <c r="FN2" s="73">
        <v>44053</v>
      </c>
      <c r="FO2" s="73">
        <v>44054</v>
      </c>
      <c r="FP2" s="73">
        <v>44055</v>
      </c>
      <c r="FQ2" s="73">
        <v>44056</v>
      </c>
      <c r="FR2" s="73">
        <v>44057</v>
      </c>
      <c r="FS2" s="73">
        <v>44058</v>
      </c>
      <c r="FT2" s="73">
        <v>44059</v>
      </c>
      <c r="FU2" s="73">
        <v>44060</v>
      </c>
      <c r="FV2" s="73">
        <v>44061</v>
      </c>
      <c r="FW2" s="73">
        <v>44062</v>
      </c>
      <c r="FX2" s="73">
        <v>44063</v>
      </c>
      <c r="FY2" s="73">
        <v>44064</v>
      </c>
      <c r="FZ2" s="73">
        <v>44065</v>
      </c>
      <c r="GA2" s="73">
        <v>44066</v>
      </c>
      <c r="GB2" s="73">
        <v>44067</v>
      </c>
      <c r="GC2" s="73">
        <v>44068</v>
      </c>
      <c r="GD2" s="73">
        <v>44069</v>
      </c>
      <c r="GE2" s="73">
        <v>44070</v>
      </c>
      <c r="GF2" s="73">
        <v>44071</v>
      </c>
      <c r="GG2" s="73">
        <v>44072</v>
      </c>
    </row>
    <row r="3" spans="2:189" ht="9" customHeight="1" thickBot="1">
      <c r="B3" s="68"/>
      <c r="C3" s="68"/>
      <c r="D3" s="68"/>
      <c r="E3" s="68"/>
    </row>
    <row r="4" spans="2:189" ht="16" thickBot="1">
      <c r="B4" s="104" t="s">
        <v>0</v>
      </c>
      <c r="C4" s="76" t="s">
        <v>87</v>
      </c>
      <c r="D4" s="76">
        <v>0</v>
      </c>
      <c r="E4" s="76">
        <v>0</v>
      </c>
      <c r="F4" s="76">
        <v>0</v>
      </c>
      <c r="G4" s="76">
        <v>0</v>
      </c>
      <c r="H4" s="76">
        <v>0</v>
      </c>
      <c r="I4" s="76">
        <v>2</v>
      </c>
      <c r="J4" s="76">
        <v>2</v>
      </c>
      <c r="K4" s="76">
        <v>3</v>
      </c>
      <c r="L4" s="76">
        <v>5</v>
      </c>
      <c r="M4" s="76">
        <v>8</v>
      </c>
      <c r="N4" s="76">
        <v>15</v>
      </c>
      <c r="O4" s="76">
        <v>22</v>
      </c>
      <c r="P4" s="76">
        <v>27</v>
      </c>
      <c r="Q4" s="76">
        <v>27</v>
      </c>
      <c r="R4" s="76">
        <v>36</v>
      </c>
      <c r="S4" s="76">
        <v>44</v>
      </c>
      <c r="T4" s="76">
        <v>53</v>
      </c>
      <c r="U4" s="76">
        <v>77</v>
      </c>
      <c r="V4" s="76">
        <v>103</v>
      </c>
      <c r="W4" s="76">
        <v>138</v>
      </c>
      <c r="X4" s="76">
        <v>196</v>
      </c>
      <c r="Y4" s="76">
        <v>289</v>
      </c>
      <c r="Z4" s="76">
        <v>381</v>
      </c>
      <c r="AA4" s="76">
        <v>506</v>
      </c>
      <c r="AB4" s="76">
        <v>644</v>
      </c>
      <c r="AC4" s="76">
        <v>825</v>
      </c>
      <c r="AD4" s="76">
        <v>1007</v>
      </c>
      <c r="AE4" s="76">
        <v>1130</v>
      </c>
      <c r="AF4" s="76">
        <v>1517</v>
      </c>
      <c r="AG4" s="76">
        <v>1858</v>
      </c>
      <c r="AH4" s="76">
        <v>2443</v>
      </c>
      <c r="AI4" s="76">
        <v>3035</v>
      </c>
      <c r="AJ4" s="76">
        <v>3550</v>
      </c>
      <c r="AK4" s="76">
        <v>3801</v>
      </c>
      <c r="AL4" s="76">
        <v>4452</v>
      </c>
      <c r="AM4" s="76">
        <v>4910</v>
      </c>
      <c r="AN4" s="76">
        <v>5338</v>
      </c>
      <c r="AO4" s="76">
        <v>5899</v>
      </c>
      <c r="AP4" s="76">
        <v>6280</v>
      </c>
      <c r="AQ4" s="76">
        <v>6530</v>
      </c>
      <c r="AR4" s="76">
        <v>6706</v>
      </c>
      <c r="AS4" s="76">
        <v>7052</v>
      </c>
      <c r="AT4" s="76">
        <v>7386</v>
      </c>
      <c r="AU4" s="76">
        <v>8102</v>
      </c>
      <c r="AV4" s="76">
        <v>8897</v>
      </c>
      <c r="AW4" s="76">
        <v>9264</v>
      </c>
      <c r="AX4" s="76">
        <v>9747</v>
      </c>
      <c r="AY4" s="76">
        <v>9984</v>
      </c>
      <c r="AZ4" s="76">
        <v>10302</v>
      </c>
      <c r="BA4" s="76">
        <v>10751</v>
      </c>
      <c r="BB4" s="76">
        <v>11237</v>
      </c>
      <c r="BC4" s="76">
        <v>11324</v>
      </c>
      <c r="BD4" s="76">
        <v>11762</v>
      </c>
      <c r="BE4" s="76">
        <v>12148</v>
      </c>
      <c r="BF4" s="76">
        <v>12543</v>
      </c>
      <c r="BG4" s="76">
        <v>12806</v>
      </c>
      <c r="BH4" s="76">
        <v>13150</v>
      </c>
      <c r="BI4" s="76">
        <v>13382</v>
      </c>
      <c r="BJ4" s="76">
        <v>13707</v>
      </c>
      <c r="BK4" s="76">
        <v>13951</v>
      </c>
      <c r="BL4" s="76">
        <v>14205</v>
      </c>
      <c r="BM4" s="76">
        <v>14315</v>
      </c>
      <c r="BN4" s="76">
        <v>14521</v>
      </c>
      <c r="BO4" s="76">
        <v>14534</v>
      </c>
      <c r="BP4" s="76">
        <v>14726</v>
      </c>
      <c r="BQ4" s="76">
        <v>14867</v>
      </c>
      <c r="BR4" s="76">
        <v>14951</v>
      </c>
      <c r="BS4" s="76">
        <v>15021</v>
      </c>
      <c r="BT4" s="76">
        <v>15141</v>
      </c>
      <c r="BU4" s="76">
        <v>15199</v>
      </c>
      <c r="BV4" s="76">
        <v>15256</v>
      </c>
      <c r="BW4" s="76">
        <v>15450</v>
      </c>
      <c r="BX4" s="76">
        <v>15809</v>
      </c>
      <c r="BY4" s="76">
        <v>15854</v>
      </c>
      <c r="BZ4" s="76">
        <v>15952</v>
      </c>
      <c r="CA4" s="76">
        <v>16008</v>
      </c>
      <c r="CB4" s="76">
        <v>16053</v>
      </c>
      <c r="CC4" s="76">
        <v>16112</v>
      </c>
      <c r="CD4" s="76">
        <v>16166</v>
      </c>
      <c r="CE4" s="76">
        <v>16214</v>
      </c>
      <c r="CF4" s="76">
        <v>16282</v>
      </c>
      <c r="CG4" s="76">
        <v>16352</v>
      </c>
      <c r="CH4" s="76">
        <v>16396</v>
      </c>
      <c r="CI4" s="76">
        <v>16472</v>
      </c>
      <c r="CJ4" s="76">
        <v>16488</v>
      </c>
      <c r="CK4" s="76">
        <v>16540</v>
      </c>
      <c r="CL4" s="76">
        <v>16596</v>
      </c>
      <c r="CM4" s="76">
        <v>16664</v>
      </c>
      <c r="CN4" s="76">
        <v>16678</v>
      </c>
      <c r="CO4" s="76">
        <v>16699</v>
      </c>
      <c r="CP4" s="80">
        <v>16697</v>
      </c>
      <c r="CQ4" s="76">
        <v>16703</v>
      </c>
      <c r="CR4" s="76">
        <v>16718</v>
      </c>
      <c r="CS4" s="76">
        <v>16725</v>
      </c>
      <c r="CT4" s="76">
        <v>16739</v>
      </c>
      <c r="CU4" s="76"/>
      <c r="CV4" s="76"/>
      <c r="CW4" s="76"/>
      <c r="CX4" s="76"/>
      <c r="CY4" s="76"/>
      <c r="CZ4" s="76"/>
      <c r="DA4" s="76"/>
      <c r="DB4" s="76"/>
      <c r="DC4" s="76"/>
      <c r="DD4" s="76"/>
      <c r="DE4" s="76"/>
      <c r="DF4" s="76"/>
      <c r="DG4" s="76"/>
      <c r="DH4" s="76"/>
      <c r="DI4" s="76"/>
      <c r="DJ4" s="76"/>
      <c r="DK4" s="76"/>
      <c r="DL4" s="76"/>
      <c r="DM4" s="76"/>
      <c r="DN4" s="76"/>
      <c r="DO4" s="76"/>
      <c r="DP4" s="76"/>
      <c r="DQ4" s="76"/>
      <c r="DR4" s="76"/>
      <c r="DS4" s="76"/>
      <c r="DT4" s="76"/>
      <c r="DU4" s="76"/>
      <c r="DV4" s="76"/>
      <c r="DW4" s="76"/>
      <c r="DX4" s="76"/>
      <c r="DY4" s="76"/>
      <c r="DZ4" s="76"/>
      <c r="EA4" s="76"/>
      <c r="EB4" s="76"/>
      <c r="EC4" s="76"/>
      <c r="ED4" s="76"/>
      <c r="EE4" s="76"/>
      <c r="EF4" s="76"/>
      <c r="EG4" s="76"/>
      <c r="EH4" s="76"/>
      <c r="EI4" s="76"/>
      <c r="EJ4" s="76"/>
      <c r="EK4" s="76"/>
      <c r="EL4" s="76"/>
      <c r="EM4" s="76"/>
      <c r="EN4" s="76"/>
      <c r="EO4" s="76"/>
      <c r="EP4" s="76"/>
      <c r="EQ4" s="76"/>
      <c r="ER4" s="76"/>
      <c r="ES4" s="76"/>
      <c r="ET4" s="76"/>
      <c r="EU4" s="76"/>
      <c r="EV4" s="76"/>
      <c r="EW4" s="76"/>
      <c r="EX4" s="76"/>
      <c r="EY4" s="76"/>
      <c r="EZ4" s="76"/>
      <c r="FA4" s="76"/>
      <c r="FB4" s="76"/>
      <c r="FC4" s="76"/>
      <c r="FD4" s="76"/>
      <c r="FE4" s="76"/>
      <c r="FF4" s="76"/>
      <c r="FG4" s="76"/>
      <c r="FH4" s="76"/>
      <c r="FI4" s="76"/>
      <c r="FJ4" s="76"/>
      <c r="FK4" s="76"/>
      <c r="FL4" s="76"/>
      <c r="FM4" s="76"/>
      <c r="FN4" s="76"/>
      <c r="FO4" s="76"/>
      <c r="FP4" s="76"/>
      <c r="FQ4" s="76"/>
      <c r="FR4" s="76"/>
      <c r="FS4" s="76"/>
      <c r="FT4" s="76"/>
      <c r="FU4" s="76"/>
      <c r="FV4" s="76"/>
      <c r="FW4" s="76"/>
      <c r="FX4" s="76"/>
      <c r="FY4" s="76"/>
      <c r="FZ4" s="76"/>
      <c r="GA4" s="76"/>
      <c r="GB4" s="76"/>
      <c r="GC4" s="76"/>
      <c r="GD4" s="76"/>
      <c r="GE4" s="76"/>
      <c r="GF4" s="76"/>
      <c r="GG4" s="76"/>
    </row>
    <row r="5" spans="2:189">
      <c r="B5" s="105"/>
      <c r="C5" s="35" t="s">
        <v>81</v>
      </c>
      <c r="D5" s="35">
        <v>0</v>
      </c>
      <c r="E5" s="35" t="e">
        <f>(E4-D4)/E4</f>
        <v>#DIV/0!</v>
      </c>
      <c r="F5" s="35" t="e">
        <f t="shared" ref="F5:BQ5" si="0">(F4-E4)/F4</f>
        <v>#DIV/0!</v>
      </c>
      <c r="G5" s="35" t="e">
        <f t="shared" si="0"/>
        <v>#DIV/0!</v>
      </c>
      <c r="H5" s="35" t="e">
        <f t="shared" si="0"/>
        <v>#DIV/0!</v>
      </c>
      <c r="I5" s="35">
        <f t="shared" si="0"/>
        <v>1</v>
      </c>
      <c r="J5" s="35">
        <f t="shared" si="0"/>
        <v>0</v>
      </c>
      <c r="K5" s="35">
        <f t="shared" si="0"/>
        <v>0.33333333333333331</v>
      </c>
      <c r="L5" s="35">
        <f t="shared" si="0"/>
        <v>0.4</v>
      </c>
      <c r="M5" s="35">
        <f t="shared" si="0"/>
        <v>0.375</v>
      </c>
      <c r="N5" s="35">
        <f t="shared" si="0"/>
        <v>0.46666666666666667</v>
      </c>
      <c r="O5" s="35">
        <f t="shared" si="0"/>
        <v>0.31818181818181818</v>
      </c>
      <c r="P5" s="35">
        <f t="shared" si="0"/>
        <v>0.18518518518518517</v>
      </c>
      <c r="Q5" s="35">
        <f t="shared" si="0"/>
        <v>0</v>
      </c>
      <c r="R5" s="35">
        <f t="shared" si="0"/>
        <v>0.25</v>
      </c>
      <c r="S5" s="35">
        <f t="shared" si="0"/>
        <v>0.18181818181818182</v>
      </c>
      <c r="T5" s="35">
        <f t="shared" si="0"/>
        <v>0.16981132075471697</v>
      </c>
      <c r="U5" s="35">
        <f t="shared" si="0"/>
        <v>0.31168831168831168</v>
      </c>
      <c r="V5" s="35">
        <f t="shared" si="0"/>
        <v>0.25242718446601942</v>
      </c>
      <c r="W5" s="35">
        <f t="shared" si="0"/>
        <v>0.25362318840579712</v>
      </c>
      <c r="X5" s="35">
        <f t="shared" si="0"/>
        <v>0.29591836734693877</v>
      </c>
      <c r="Y5" s="35">
        <f t="shared" si="0"/>
        <v>0.3217993079584775</v>
      </c>
      <c r="Z5" s="35">
        <f t="shared" si="0"/>
        <v>0.24146981627296588</v>
      </c>
      <c r="AA5" s="35">
        <f t="shared" si="0"/>
        <v>0.24703557312252963</v>
      </c>
      <c r="AB5" s="35">
        <f t="shared" si="0"/>
        <v>0.21428571428571427</v>
      </c>
      <c r="AC5" s="35">
        <f t="shared" si="0"/>
        <v>0.21939393939393939</v>
      </c>
      <c r="AD5" s="35">
        <f t="shared" si="0"/>
        <v>0.18073485600794439</v>
      </c>
      <c r="AE5" s="35">
        <f t="shared" si="0"/>
        <v>0.1088495575221239</v>
      </c>
      <c r="AF5" s="35">
        <f t="shared" si="0"/>
        <v>0.25510876730388926</v>
      </c>
      <c r="AG5" s="35">
        <f t="shared" si="0"/>
        <v>0.18353067814854682</v>
      </c>
      <c r="AH5" s="35">
        <f t="shared" si="0"/>
        <v>0.2394596807204257</v>
      </c>
      <c r="AI5" s="35">
        <f t="shared" si="0"/>
        <v>0.19505766062602967</v>
      </c>
      <c r="AJ5" s="35">
        <f t="shared" si="0"/>
        <v>0.14507042253521127</v>
      </c>
      <c r="AK5" s="35">
        <f t="shared" si="0"/>
        <v>6.6035253880557754E-2</v>
      </c>
      <c r="AL5" s="35">
        <f t="shared" si="0"/>
        <v>0.14622641509433962</v>
      </c>
      <c r="AM5" s="35">
        <f t="shared" si="0"/>
        <v>9.3279022403258652E-2</v>
      </c>
      <c r="AN5" s="35">
        <f t="shared" si="0"/>
        <v>8.0179842637692025E-2</v>
      </c>
      <c r="AO5" s="35">
        <f t="shared" si="0"/>
        <v>9.5100864553314124E-2</v>
      </c>
      <c r="AP5" s="35">
        <f t="shared" si="0"/>
        <v>6.0668789808917198E-2</v>
      </c>
      <c r="AQ5" s="35">
        <f t="shared" si="0"/>
        <v>3.8284839203675342E-2</v>
      </c>
      <c r="AR5" s="35">
        <f t="shared" si="0"/>
        <v>2.6245153593796599E-2</v>
      </c>
      <c r="AS5" s="35">
        <f t="shared" si="0"/>
        <v>4.9064095292115709E-2</v>
      </c>
      <c r="AT5" s="35">
        <f t="shared" si="0"/>
        <v>4.5220687787706472E-2</v>
      </c>
      <c r="AU5" s="35">
        <f t="shared" si="0"/>
        <v>8.8373241175018519E-2</v>
      </c>
      <c r="AV5" s="35">
        <f t="shared" si="0"/>
        <v>8.9355962684050799E-2</v>
      </c>
      <c r="AW5" s="35">
        <f t="shared" si="0"/>
        <v>3.9615716753022452E-2</v>
      </c>
      <c r="AX5" s="35">
        <f t="shared" si="0"/>
        <v>4.9553708833487226E-2</v>
      </c>
      <c r="AY5" s="35">
        <f t="shared" si="0"/>
        <v>2.3737980769230768E-2</v>
      </c>
      <c r="AZ5" s="35">
        <f t="shared" si="0"/>
        <v>3.0867792661619105E-2</v>
      </c>
      <c r="BA5" s="35">
        <f t="shared" si="0"/>
        <v>4.1763556878429912E-2</v>
      </c>
      <c r="BB5" s="35">
        <f t="shared" si="0"/>
        <v>4.3249977752069055E-2</v>
      </c>
      <c r="BC5" s="35">
        <f t="shared" si="0"/>
        <v>7.6827975980219001E-3</v>
      </c>
      <c r="BD5" s="35">
        <f t="shared" si="0"/>
        <v>3.7238564869920082E-2</v>
      </c>
      <c r="BE5" s="35">
        <f t="shared" si="0"/>
        <v>3.1774777741191966E-2</v>
      </c>
      <c r="BF5" s="35">
        <f t="shared" si="0"/>
        <v>3.1491668659810255E-2</v>
      </c>
      <c r="BG5" s="35">
        <f t="shared" si="0"/>
        <v>2.0537248164922691E-2</v>
      </c>
      <c r="BH5" s="35">
        <f t="shared" si="0"/>
        <v>2.6159695817490496E-2</v>
      </c>
      <c r="BI5" s="35">
        <f t="shared" si="0"/>
        <v>1.7336720968465103E-2</v>
      </c>
      <c r="BJ5" s="35">
        <f t="shared" si="0"/>
        <v>2.3710512876632377E-2</v>
      </c>
      <c r="BK5" s="35">
        <f t="shared" si="0"/>
        <v>1.7489785678445991E-2</v>
      </c>
      <c r="BL5" s="35">
        <f t="shared" si="0"/>
        <v>1.7881027807110171E-2</v>
      </c>
      <c r="BM5" s="35">
        <f t="shared" si="0"/>
        <v>7.6842472930492489E-3</v>
      </c>
      <c r="BN5" s="35">
        <f t="shared" si="0"/>
        <v>1.4186350802286344E-2</v>
      </c>
      <c r="BO5" s="35">
        <f t="shared" si="0"/>
        <v>8.9445438282647585E-4</v>
      </c>
      <c r="BP5" s="35">
        <f t="shared" si="0"/>
        <v>1.3038163791932636E-2</v>
      </c>
      <c r="BQ5" s="35">
        <f t="shared" si="0"/>
        <v>9.4840922849263477E-3</v>
      </c>
      <c r="BR5" s="35">
        <f t="shared" ref="BR5:CN5" si="1">(BR4-BQ4)/BR4</f>
        <v>5.6183532874055251E-3</v>
      </c>
      <c r="BS5" s="35">
        <f t="shared" si="1"/>
        <v>4.6601424672125689E-3</v>
      </c>
      <c r="BT5" s="35">
        <f t="shared" si="1"/>
        <v>7.9255002972062616E-3</v>
      </c>
      <c r="BU5" s="35">
        <f t="shared" si="1"/>
        <v>3.8160405289821698E-3</v>
      </c>
      <c r="BV5" s="35">
        <f t="shared" si="1"/>
        <v>3.7362349239643418E-3</v>
      </c>
      <c r="BW5" s="35">
        <f t="shared" si="1"/>
        <v>1.255663430420712E-2</v>
      </c>
      <c r="BX5" s="35">
        <f t="shared" si="1"/>
        <v>2.270858371813524E-2</v>
      </c>
      <c r="BY5" s="35">
        <f t="shared" si="1"/>
        <v>2.8384004036836131E-3</v>
      </c>
      <c r="BZ5" s="35">
        <f t="shared" si="1"/>
        <v>6.1434302908726177E-3</v>
      </c>
      <c r="CA5" s="35">
        <f t="shared" si="1"/>
        <v>3.4982508745627187E-3</v>
      </c>
      <c r="CB5" s="35">
        <f t="shared" si="1"/>
        <v>2.8032143524574847E-3</v>
      </c>
      <c r="CC5" s="35">
        <f t="shared" si="1"/>
        <v>3.6618669314796427E-3</v>
      </c>
      <c r="CD5" s="35">
        <f t="shared" si="1"/>
        <v>3.3403439317085241E-3</v>
      </c>
      <c r="CE5" s="35">
        <f t="shared" si="1"/>
        <v>2.9604045886271126E-3</v>
      </c>
      <c r="CF5" s="35">
        <f t="shared" si="1"/>
        <v>4.1763911067436432E-3</v>
      </c>
      <c r="CG5" s="35">
        <f t="shared" si="1"/>
        <v>4.2808219178082189E-3</v>
      </c>
      <c r="CH5" s="35">
        <f t="shared" si="1"/>
        <v>2.6835813613076361E-3</v>
      </c>
      <c r="CI5" s="35">
        <f t="shared" si="1"/>
        <v>4.613890237979602E-3</v>
      </c>
      <c r="CJ5" s="35">
        <f t="shared" si="1"/>
        <v>9.7040271712760793E-4</v>
      </c>
      <c r="CK5" s="35">
        <f t="shared" si="1"/>
        <v>3.1438935912938329E-3</v>
      </c>
      <c r="CL5" s="35">
        <f t="shared" si="1"/>
        <v>3.3743070619426368E-3</v>
      </c>
      <c r="CM5" s="35">
        <f t="shared" si="1"/>
        <v>4.0806529044647146E-3</v>
      </c>
      <c r="CN5" s="35">
        <f t="shared" si="1"/>
        <v>8.3942918815205659E-4</v>
      </c>
      <c r="CO5" s="35">
        <f t="shared" ref="CO5" si="2">(CO4-CN4)/CO4</f>
        <v>1.2575603329540691E-3</v>
      </c>
      <c r="CP5" s="35">
        <f t="shared" ref="CP5" si="3">(CP4-CO4)/CP4</f>
        <v>-1.1978199676588608E-4</v>
      </c>
      <c r="CQ5" s="35">
        <f t="shared" ref="CQ5" si="4">(CQ4-CP4)/CQ4</f>
        <v>3.5921690714242952E-4</v>
      </c>
      <c r="CR5" s="35">
        <f t="shared" ref="CR5" si="5">(CR4-CQ4)/CR4</f>
        <v>8.9723651154444313E-4</v>
      </c>
      <c r="CS5" s="35">
        <f t="shared" ref="CS5" si="6">(CS4-CR4)/CS4</f>
        <v>4.1853512705530642E-4</v>
      </c>
      <c r="CT5" s="35">
        <f t="shared" ref="CT5" si="7">(CT4-CS4)/CT4</f>
        <v>8.3637015353366388E-4</v>
      </c>
      <c r="CU5" s="35" t="e">
        <f t="shared" ref="CU5" si="8">(CU4-CT4)/CU4</f>
        <v>#DIV/0!</v>
      </c>
      <c r="CV5" s="35" t="e">
        <f t="shared" ref="CV5" si="9">(CV4-CU4)/CV4</f>
        <v>#DIV/0!</v>
      </c>
      <c r="CW5" s="35" t="e">
        <f t="shared" ref="CW5" si="10">(CW4-CV4)/CW4</f>
        <v>#DIV/0!</v>
      </c>
      <c r="CX5" s="35" t="e">
        <f t="shared" ref="CX5" si="11">(CX4-CW4)/CX4</f>
        <v>#DIV/0!</v>
      </c>
      <c r="CY5" s="35" t="e">
        <f t="shared" ref="CY5" si="12">(CY4-CX4)/CY4</f>
        <v>#DIV/0!</v>
      </c>
      <c r="CZ5" s="35" t="e">
        <f t="shared" ref="CZ5" si="13">(CZ4-CY4)/CZ4</f>
        <v>#DIV/0!</v>
      </c>
      <c r="DA5" s="35" t="e">
        <f t="shared" ref="DA5" si="14">(DA4-CZ4)/DA4</f>
        <v>#DIV/0!</v>
      </c>
      <c r="DB5" s="35" t="e">
        <f t="shared" ref="DB5" si="15">(DB4-DA4)/DB4</f>
        <v>#DIV/0!</v>
      </c>
      <c r="DC5" s="35" t="e">
        <f t="shared" ref="DC5" si="16">(DC4-DB4)/DC4</f>
        <v>#DIV/0!</v>
      </c>
      <c r="DD5" s="35" t="e">
        <f t="shared" ref="DD5" si="17">(DD4-DC4)/DD4</f>
        <v>#DIV/0!</v>
      </c>
      <c r="DE5" s="35" t="e">
        <f t="shared" ref="DE5" si="18">(DE4-DD4)/DE4</f>
        <v>#DIV/0!</v>
      </c>
      <c r="DF5" s="35" t="e">
        <f t="shared" ref="DF5" si="19">(DF4-DE4)/DF4</f>
        <v>#DIV/0!</v>
      </c>
      <c r="DG5" s="35" t="e">
        <f t="shared" ref="DG5" si="20">(DG4-DF4)/DG4</f>
        <v>#DIV/0!</v>
      </c>
      <c r="DH5" s="35" t="e">
        <f t="shared" ref="DH5" si="21">(DH4-DG4)/DH4</f>
        <v>#DIV/0!</v>
      </c>
      <c r="DI5" s="35" t="e">
        <f t="shared" ref="DI5" si="22">(DI4-DH4)/DI4</f>
        <v>#DIV/0!</v>
      </c>
      <c r="DJ5" s="35" t="e">
        <f t="shared" ref="DJ5" si="23">(DJ4-DI4)/DJ4</f>
        <v>#DIV/0!</v>
      </c>
      <c r="DK5" s="35" t="e">
        <f t="shared" ref="DK5" si="24">(DK4-DJ4)/DK4</f>
        <v>#DIV/0!</v>
      </c>
      <c r="DL5" s="35" t="e">
        <f t="shared" ref="DL5" si="25">(DL4-DK4)/DL4</f>
        <v>#DIV/0!</v>
      </c>
      <c r="DM5" s="35" t="e">
        <f t="shared" ref="DM5" si="26">(DM4-DL4)/DM4</f>
        <v>#DIV/0!</v>
      </c>
      <c r="DN5" s="35" t="e">
        <f t="shared" ref="DN5" si="27">(DN4-DM4)/DN4</f>
        <v>#DIV/0!</v>
      </c>
      <c r="DO5" s="35" t="e">
        <f t="shared" ref="DO5" si="28">(DO4-DN4)/DO4</f>
        <v>#DIV/0!</v>
      </c>
      <c r="DP5" s="35" t="e">
        <f t="shared" ref="DP5" si="29">(DP4-DO4)/DP4</f>
        <v>#DIV/0!</v>
      </c>
      <c r="DQ5" s="35" t="e">
        <f t="shared" ref="DQ5" si="30">(DQ4-DP4)/DQ4</f>
        <v>#DIV/0!</v>
      </c>
      <c r="DR5" s="35" t="e">
        <f t="shared" ref="DR5" si="31">(DR4-DQ4)/DR4</f>
        <v>#DIV/0!</v>
      </c>
      <c r="DS5" s="35" t="e">
        <f t="shared" ref="DS5" si="32">(DS4-DR4)/DS4</f>
        <v>#DIV/0!</v>
      </c>
      <c r="DT5" s="35" t="e">
        <f t="shared" ref="DT5" si="33">(DT4-DS4)/DT4</f>
        <v>#DIV/0!</v>
      </c>
      <c r="DU5" s="35" t="e">
        <f t="shared" ref="DU5" si="34">(DU4-DT4)/DU4</f>
        <v>#DIV/0!</v>
      </c>
      <c r="DV5" s="35" t="e">
        <f t="shared" ref="DV5" si="35">(DV4-DU4)/DV4</f>
        <v>#DIV/0!</v>
      </c>
      <c r="DW5" s="35" t="e">
        <f t="shared" ref="DW5" si="36">(DW4-DV4)/DW4</f>
        <v>#DIV/0!</v>
      </c>
      <c r="DX5" s="35" t="e">
        <f t="shared" ref="DX5" si="37">(DX4-DW4)/DX4</f>
        <v>#DIV/0!</v>
      </c>
      <c r="DY5" s="35" t="e">
        <f t="shared" ref="DY5" si="38">(DY4-DX4)/DY4</f>
        <v>#DIV/0!</v>
      </c>
      <c r="DZ5" s="35" t="e">
        <f t="shared" ref="DZ5" si="39">(DZ4-DY4)/DZ4</f>
        <v>#DIV/0!</v>
      </c>
      <c r="EA5" s="35" t="e">
        <f t="shared" ref="EA5" si="40">(EA4-DZ4)/EA4</f>
        <v>#DIV/0!</v>
      </c>
      <c r="EB5" s="35" t="e">
        <f t="shared" ref="EB5" si="41">(EB4-EA4)/EB4</f>
        <v>#DIV/0!</v>
      </c>
      <c r="EC5" s="35" t="e">
        <f t="shared" ref="EC5" si="42">(EC4-EB4)/EC4</f>
        <v>#DIV/0!</v>
      </c>
      <c r="ED5" s="35" t="e">
        <f t="shared" ref="ED5" si="43">(ED4-EC4)/ED4</f>
        <v>#DIV/0!</v>
      </c>
      <c r="EE5" s="35" t="e">
        <f t="shared" ref="EE5" si="44">(EE4-ED4)/EE4</f>
        <v>#DIV/0!</v>
      </c>
      <c r="EF5" s="35" t="e">
        <f t="shared" ref="EF5" si="45">(EF4-EE4)/EF4</f>
        <v>#DIV/0!</v>
      </c>
      <c r="EG5" s="35" t="e">
        <f t="shared" ref="EG5" si="46">(EG4-EF4)/EG4</f>
        <v>#DIV/0!</v>
      </c>
      <c r="EH5" s="35" t="e">
        <f t="shared" ref="EH5" si="47">(EH4-EG4)/EH4</f>
        <v>#DIV/0!</v>
      </c>
      <c r="EI5" s="35" t="e">
        <f t="shared" ref="EI5" si="48">(EI4-EH4)/EI4</f>
        <v>#DIV/0!</v>
      </c>
      <c r="EJ5" s="35" t="e">
        <f t="shared" ref="EJ5" si="49">(EJ4-EI4)/EJ4</f>
        <v>#DIV/0!</v>
      </c>
      <c r="EK5" s="35" t="e">
        <f t="shared" ref="EK5" si="50">(EK4-EJ4)/EK4</f>
        <v>#DIV/0!</v>
      </c>
      <c r="EL5" s="35" t="e">
        <f t="shared" ref="EL5" si="51">(EL4-EK4)/EL4</f>
        <v>#DIV/0!</v>
      </c>
      <c r="EM5" s="35" t="e">
        <f t="shared" ref="EM5" si="52">(EM4-EL4)/EM4</f>
        <v>#DIV/0!</v>
      </c>
      <c r="EN5" s="35" t="e">
        <f t="shared" ref="EN5" si="53">(EN4-EM4)/EN4</f>
        <v>#DIV/0!</v>
      </c>
      <c r="EO5" s="35" t="e">
        <f t="shared" ref="EO5" si="54">(EO4-EN4)/EO4</f>
        <v>#DIV/0!</v>
      </c>
      <c r="EP5" s="35" t="e">
        <f t="shared" ref="EP5" si="55">(EP4-EO4)/EP4</f>
        <v>#DIV/0!</v>
      </c>
      <c r="EQ5" s="35" t="e">
        <f t="shared" ref="EQ5" si="56">(EQ4-EP4)/EQ4</f>
        <v>#DIV/0!</v>
      </c>
      <c r="ER5" s="35" t="e">
        <f t="shared" ref="ER5" si="57">(ER4-EQ4)/ER4</f>
        <v>#DIV/0!</v>
      </c>
      <c r="ES5" s="35" t="e">
        <f t="shared" ref="ES5" si="58">(ES4-ER4)/ES4</f>
        <v>#DIV/0!</v>
      </c>
      <c r="ET5" s="35" t="e">
        <f t="shared" ref="ET5" si="59">(ET4-ES4)/ET4</f>
        <v>#DIV/0!</v>
      </c>
      <c r="EU5" s="35" t="e">
        <f t="shared" ref="EU5" si="60">(EU4-ET4)/EU4</f>
        <v>#DIV/0!</v>
      </c>
      <c r="EV5" s="35" t="e">
        <f t="shared" ref="EV5" si="61">(EV4-EU4)/EV4</f>
        <v>#DIV/0!</v>
      </c>
      <c r="EW5" s="35" t="e">
        <f t="shared" ref="EW5" si="62">(EW4-EV4)/EW4</f>
        <v>#DIV/0!</v>
      </c>
      <c r="EX5" s="35" t="e">
        <f t="shared" ref="EX5" si="63">(EX4-EW4)/EX4</f>
        <v>#DIV/0!</v>
      </c>
      <c r="EY5" s="35" t="e">
        <f t="shared" ref="EY5" si="64">(EY4-EX4)/EY4</f>
        <v>#DIV/0!</v>
      </c>
      <c r="EZ5" s="35" t="e">
        <f t="shared" ref="EZ5" si="65">(EZ4-EY4)/EZ4</f>
        <v>#DIV/0!</v>
      </c>
      <c r="FA5" s="35" t="e">
        <f t="shared" ref="FA5" si="66">(FA4-EZ4)/FA4</f>
        <v>#DIV/0!</v>
      </c>
      <c r="FB5" s="35" t="e">
        <f t="shared" ref="FB5" si="67">(FB4-FA4)/FB4</f>
        <v>#DIV/0!</v>
      </c>
      <c r="FC5" s="35" t="e">
        <f t="shared" ref="FC5" si="68">(FC4-FB4)/FC4</f>
        <v>#DIV/0!</v>
      </c>
      <c r="FD5" s="35" t="e">
        <f t="shared" ref="FD5" si="69">(FD4-FC4)/FD4</f>
        <v>#DIV/0!</v>
      </c>
      <c r="FE5" s="35" t="e">
        <f t="shared" ref="FE5" si="70">(FE4-FD4)/FE4</f>
        <v>#DIV/0!</v>
      </c>
      <c r="FF5" s="35" t="e">
        <f t="shared" ref="FF5" si="71">(FF4-FE4)/FF4</f>
        <v>#DIV/0!</v>
      </c>
      <c r="FG5" s="35" t="e">
        <f t="shared" ref="FG5" si="72">(FG4-FF4)/FG4</f>
        <v>#DIV/0!</v>
      </c>
      <c r="FH5" s="35" t="e">
        <f t="shared" ref="FH5" si="73">(FH4-FG4)/FH4</f>
        <v>#DIV/0!</v>
      </c>
      <c r="FI5" s="35" t="e">
        <f t="shared" ref="FI5" si="74">(FI4-FH4)/FI4</f>
        <v>#DIV/0!</v>
      </c>
      <c r="FJ5" s="35" t="e">
        <f t="shared" ref="FJ5" si="75">(FJ4-FI4)/FJ4</f>
        <v>#DIV/0!</v>
      </c>
      <c r="FK5" s="35" t="e">
        <f t="shared" ref="FK5" si="76">(FK4-FJ4)/FK4</f>
        <v>#DIV/0!</v>
      </c>
      <c r="FL5" s="35" t="e">
        <f t="shared" ref="FL5" si="77">(FL4-FK4)/FL4</f>
        <v>#DIV/0!</v>
      </c>
      <c r="FM5" s="35" t="e">
        <f t="shared" ref="FM5" si="78">(FM4-FL4)/FM4</f>
        <v>#DIV/0!</v>
      </c>
      <c r="FN5" s="35" t="e">
        <f t="shared" ref="FN5" si="79">(FN4-FM4)/FN4</f>
        <v>#DIV/0!</v>
      </c>
      <c r="FO5" s="35" t="e">
        <f t="shared" ref="FO5" si="80">(FO4-FN4)/FO4</f>
        <v>#DIV/0!</v>
      </c>
      <c r="FP5" s="35" t="e">
        <f t="shared" ref="FP5" si="81">(FP4-FO4)/FP4</f>
        <v>#DIV/0!</v>
      </c>
      <c r="FQ5" s="35" t="e">
        <f t="shared" ref="FQ5" si="82">(FQ4-FP4)/FQ4</f>
        <v>#DIV/0!</v>
      </c>
      <c r="FR5" s="35" t="e">
        <f t="shared" ref="FR5" si="83">(FR4-FQ4)/FR4</f>
        <v>#DIV/0!</v>
      </c>
      <c r="FS5" s="35" t="e">
        <f t="shared" ref="FS5" si="84">(FS4-FR4)/FS4</f>
        <v>#DIV/0!</v>
      </c>
      <c r="FT5" s="35" t="e">
        <f t="shared" ref="FT5" si="85">(FT4-FS4)/FT4</f>
        <v>#DIV/0!</v>
      </c>
      <c r="FU5" s="35" t="e">
        <f t="shared" ref="FU5" si="86">(FU4-FT4)/FU4</f>
        <v>#DIV/0!</v>
      </c>
      <c r="FV5" s="35" t="e">
        <f t="shared" ref="FV5" si="87">(FV4-FU4)/FV4</f>
        <v>#DIV/0!</v>
      </c>
      <c r="FW5" s="35" t="e">
        <f t="shared" ref="FW5" si="88">(FW4-FV4)/FW4</f>
        <v>#DIV/0!</v>
      </c>
      <c r="FX5" s="35" t="e">
        <f t="shared" ref="FX5" si="89">(FX4-FW4)/FX4</f>
        <v>#DIV/0!</v>
      </c>
      <c r="FY5" s="35" t="e">
        <f t="shared" ref="FY5" si="90">(FY4-FX4)/FY4</f>
        <v>#DIV/0!</v>
      </c>
      <c r="FZ5" s="35" t="e">
        <f t="shared" ref="FZ5" si="91">(FZ4-FY4)/FZ4</f>
        <v>#DIV/0!</v>
      </c>
      <c r="GA5" s="35" t="e">
        <f t="shared" ref="GA5" si="92">(GA4-FZ4)/GA4</f>
        <v>#DIV/0!</v>
      </c>
      <c r="GB5" s="35" t="e">
        <f t="shared" ref="GB5" si="93">(GB4-GA4)/GB4</f>
        <v>#DIV/0!</v>
      </c>
      <c r="GC5" s="35" t="e">
        <f t="shared" ref="GC5" si="94">(GC4-GB4)/GC4</f>
        <v>#DIV/0!</v>
      </c>
      <c r="GD5" s="35" t="e">
        <f t="shared" ref="GD5" si="95">(GD4-GC4)/GD4</f>
        <v>#DIV/0!</v>
      </c>
      <c r="GE5" s="35" t="e">
        <f t="shared" ref="GE5" si="96">(GE4-GD4)/GE4</f>
        <v>#DIV/0!</v>
      </c>
      <c r="GF5" s="35" t="e">
        <f t="shared" ref="GF5" si="97">(GF4-GE4)/GF4</f>
        <v>#DIV/0!</v>
      </c>
      <c r="GG5" s="35" t="e">
        <f t="shared" ref="GG5" si="98">(GG4-GF4)/GG4</f>
        <v>#DIV/0!</v>
      </c>
    </row>
    <row r="6" spans="2:189" ht="16" thickBot="1">
      <c r="B6" s="105"/>
      <c r="C6" s="36" t="s">
        <v>80</v>
      </c>
      <c r="D6" s="56">
        <v>0</v>
      </c>
      <c r="E6" s="56">
        <f>E4-D4</f>
        <v>0</v>
      </c>
      <c r="F6" s="56">
        <f t="shared" ref="F6:BQ6" si="99">F4-E4</f>
        <v>0</v>
      </c>
      <c r="G6" s="56">
        <f t="shared" si="99"/>
        <v>0</v>
      </c>
      <c r="H6" s="56">
        <f t="shared" si="99"/>
        <v>0</v>
      </c>
      <c r="I6" s="56">
        <f t="shared" si="99"/>
        <v>2</v>
      </c>
      <c r="J6" s="56">
        <f t="shared" si="99"/>
        <v>0</v>
      </c>
      <c r="K6" s="56">
        <f t="shared" si="99"/>
        <v>1</v>
      </c>
      <c r="L6" s="56">
        <f t="shared" si="99"/>
        <v>2</v>
      </c>
      <c r="M6" s="56">
        <f t="shared" si="99"/>
        <v>3</v>
      </c>
      <c r="N6" s="56">
        <f t="shared" si="99"/>
        <v>7</v>
      </c>
      <c r="O6" s="56">
        <f t="shared" si="99"/>
        <v>7</v>
      </c>
      <c r="P6" s="56">
        <f t="shared" si="99"/>
        <v>5</v>
      </c>
      <c r="Q6" s="56">
        <f t="shared" si="99"/>
        <v>0</v>
      </c>
      <c r="R6" s="56">
        <f t="shared" si="99"/>
        <v>9</v>
      </c>
      <c r="S6" s="56">
        <f t="shared" si="99"/>
        <v>8</v>
      </c>
      <c r="T6" s="56">
        <f t="shared" si="99"/>
        <v>9</v>
      </c>
      <c r="U6" s="56">
        <f t="shared" si="99"/>
        <v>24</v>
      </c>
      <c r="V6" s="56">
        <f t="shared" si="99"/>
        <v>26</v>
      </c>
      <c r="W6" s="56">
        <f t="shared" si="99"/>
        <v>35</v>
      </c>
      <c r="X6" s="56">
        <f t="shared" si="99"/>
        <v>58</v>
      </c>
      <c r="Y6" s="56">
        <f t="shared" si="99"/>
        <v>93</v>
      </c>
      <c r="Z6" s="56">
        <f t="shared" si="99"/>
        <v>92</v>
      </c>
      <c r="AA6" s="56">
        <f t="shared" si="99"/>
        <v>125</v>
      </c>
      <c r="AB6" s="56">
        <f t="shared" si="99"/>
        <v>138</v>
      </c>
      <c r="AC6" s="56">
        <f t="shared" si="99"/>
        <v>181</v>
      </c>
      <c r="AD6" s="56">
        <f t="shared" si="99"/>
        <v>182</v>
      </c>
      <c r="AE6" s="56">
        <f t="shared" si="99"/>
        <v>123</v>
      </c>
      <c r="AF6" s="56">
        <f t="shared" si="99"/>
        <v>387</v>
      </c>
      <c r="AG6" s="56">
        <f t="shared" si="99"/>
        <v>341</v>
      </c>
      <c r="AH6" s="56">
        <f t="shared" si="99"/>
        <v>585</v>
      </c>
      <c r="AI6" s="56">
        <f t="shared" si="99"/>
        <v>592</v>
      </c>
      <c r="AJ6" s="56">
        <f t="shared" si="99"/>
        <v>515</v>
      </c>
      <c r="AK6" s="56">
        <f t="shared" si="99"/>
        <v>251</v>
      </c>
      <c r="AL6" s="56">
        <f t="shared" si="99"/>
        <v>651</v>
      </c>
      <c r="AM6" s="56">
        <f t="shared" si="99"/>
        <v>458</v>
      </c>
      <c r="AN6" s="56">
        <f t="shared" si="99"/>
        <v>428</v>
      </c>
      <c r="AO6" s="56">
        <f t="shared" si="99"/>
        <v>561</v>
      </c>
      <c r="AP6" s="56">
        <f t="shared" si="99"/>
        <v>381</v>
      </c>
      <c r="AQ6" s="56">
        <f t="shared" si="99"/>
        <v>250</v>
      </c>
      <c r="AR6" s="56">
        <f t="shared" si="99"/>
        <v>176</v>
      </c>
      <c r="AS6" s="56">
        <f t="shared" si="99"/>
        <v>346</v>
      </c>
      <c r="AT6" s="56">
        <f t="shared" si="99"/>
        <v>334</v>
      </c>
      <c r="AU6" s="56">
        <f t="shared" si="99"/>
        <v>716</v>
      </c>
      <c r="AV6" s="56">
        <f t="shared" si="99"/>
        <v>795</v>
      </c>
      <c r="AW6" s="56">
        <f t="shared" si="99"/>
        <v>367</v>
      </c>
      <c r="AX6" s="56">
        <f t="shared" si="99"/>
        <v>483</v>
      </c>
      <c r="AY6" s="56">
        <f t="shared" si="99"/>
        <v>237</v>
      </c>
      <c r="AZ6" s="56">
        <f t="shared" si="99"/>
        <v>318</v>
      </c>
      <c r="BA6" s="56">
        <f t="shared" si="99"/>
        <v>449</v>
      </c>
      <c r="BB6" s="56">
        <f t="shared" si="99"/>
        <v>486</v>
      </c>
      <c r="BC6" s="56">
        <f t="shared" si="99"/>
        <v>87</v>
      </c>
      <c r="BD6" s="56">
        <f t="shared" si="99"/>
        <v>438</v>
      </c>
      <c r="BE6" s="56">
        <f t="shared" si="99"/>
        <v>386</v>
      </c>
      <c r="BF6" s="56">
        <f t="shared" si="99"/>
        <v>395</v>
      </c>
      <c r="BG6" s="56">
        <f t="shared" si="99"/>
        <v>263</v>
      </c>
      <c r="BH6" s="56">
        <f t="shared" si="99"/>
        <v>344</v>
      </c>
      <c r="BI6" s="56">
        <f t="shared" si="99"/>
        <v>232</v>
      </c>
      <c r="BJ6" s="56">
        <f t="shared" si="99"/>
        <v>325</v>
      </c>
      <c r="BK6" s="56">
        <f t="shared" si="99"/>
        <v>244</v>
      </c>
      <c r="BL6" s="56">
        <f t="shared" si="99"/>
        <v>254</v>
      </c>
      <c r="BM6" s="56">
        <f t="shared" si="99"/>
        <v>110</v>
      </c>
      <c r="BN6" s="56">
        <f t="shared" si="99"/>
        <v>206</v>
      </c>
      <c r="BO6" s="56">
        <f t="shared" si="99"/>
        <v>13</v>
      </c>
      <c r="BP6" s="56">
        <f t="shared" si="99"/>
        <v>192</v>
      </c>
      <c r="BQ6" s="56">
        <f t="shared" si="99"/>
        <v>141</v>
      </c>
      <c r="BR6" s="56">
        <f t="shared" ref="BR6:CM6" si="100">BR4-BQ4</f>
        <v>84</v>
      </c>
      <c r="BS6" s="56">
        <f t="shared" si="100"/>
        <v>70</v>
      </c>
      <c r="BT6" s="56">
        <f t="shared" si="100"/>
        <v>120</v>
      </c>
      <c r="BU6" s="56">
        <f t="shared" si="100"/>
        <v>58</v>
      </c>
      <c r="BV6" s="56">
        <f t="shared" si="100"/>
        <v>57</v>
      </c>
      <c r="BW6" s="56">
        <f t="shared" si="100"/>
        <v>194</v>
      </c>
      <c r="BX6" s="56">
        <f t="shared" si="100"/>
        <v>359</v>
      </c>
      <c r="BY6" s="56">
        <f t="shared" si="100"/>
        <v>45</v>
      </c>
      <c r="BZ6" s="56">
        <f t="shared" si="100"/>
        <v>98</v>
      </c>
      <c r="CA6" s="56">
        <f t="shared" si="100"/>
        <v>56</v>
      </c>
      <c r="CB6" s="56">
        <f t="shared" si="100"/>
        <v>45</v>
      </c>
      <c r="CC6" s="56">
        <f t="shared" si="100"/>
        <v>59</v>
      </c>
      <c r="CD6" s="56">
        <f t="shared" si="100"/>
        <v>54</v>
      </c>
      <c r="CE6" s="56">
        <f t="shared" si="100"/>
        <v>48</v>
      </c>
      <c r="CF6" s="56">
        <f t="shared" si="100"/>
        <v>68</v>
      </c>
      <c r="CG6" s="56">
        <f t="shared" si="100"/>
        <v>70</v>
      </c>
      <c r="CH6" s="56">
        <f t="shared" si="100"/>
        <v>44</v>
      </c>
      <c r="CI6" s="56">
        <f t="shared" si="100"/>
        <v>76</v>
      </c>
      <c r="CJ6" s="56">
        <f t="shared" si="100"/>
        <v>16</v>
      </c>
      <c r="CK6" s="56">
        <f t="shared" si="100"/>
        <v>52</v>
      </c>
      <c r="CL6" s="56">
        <f t="shared" si="100"/>
        <v>56</v>
      </c>
      <c r="CM6" s="56">
        <f t="shared" si="100"/>
        <v>68</v>
      </c>
      <c r="CN6" s="56">
        <f t="shared" ref="CN6:EI6" si="101">CN4-CM4</f>
        <v>14</v>
      </c>
      <c r="CO6" s="56">
        <f t="shared" si="101"/>
        <v>21</v>
      </c>
      <c r="CP6" s="56">
        <f t="shared" si="101"/>
        <v>-2</v>
      </c>
      <c r="CQ6" s="56">
        <f t="shared" si="101"/>
        <v>6</v>
      </c>
      <c r="CR6" s="56">
        <f t="shared" si="101"/>
        <v>15</v>
      </c>
      <c r="CS6" s="56">
        <f t="shared" si="101"/>
        <v>7</v>
      </c>
      <c r="CT6" s="56">
        <f t="shared" si="101"/>
        <v>14</v>
      </c>
      <c r="CU6" s="56">
        <f t="shared" si="101"/>
        <v>-16739</v>
      </c>
      <c r="CV6" s="56">
        <f t="shared" si="101"/>
        <v>0</v>
      </c>
      <c r="CW6" s="56">
        <f t="shared" si="101"/>
        <v>0</v>
      </c>
      <c r="CX6" s="56">
        <f t="shared" si="101"/>
        <v>0</v>
      </c>
      <c r="CY6" s="56">
        <f t="shared" si="101"/>
        <v>0</v>
      </c>
      <c r="CZ6" s="56">
        <f t="shared" si="101"/>
        <v>0</v>
      </c>
      <c r="DA6" s="56">
        <f t="shared" si="101"/>
        <v>0</v>
      </c>
      <c r="DB6" s="56">
        <f t="shared" si="101"/>
        <v>0</v>
      </c>
      <c r="DC6" s="56">
        <f t="shared" si="101"/>
        <v>0</v>
      </c>
      <c r="DD6" s="56">
        <f t="shared" si="101"/>
        <v>0</v>
      </c>
      <c r="DE6" s="56">
        <f t="shared" si="101"/>
        <v>0</v>
      </c>
      <c r="DF6" s="56">
        <f t="shared" si="101"/>
        <v>0</v>
      </c>
      <c r="DG6" s="56">
        <f t="shared" si="101"/>
        <v>0</v>
      </c>
      <c r="DH6" s="56">
        <f t="shared" si="101"/>
        <v>0</v>
      </c>
      <c r="DI6" s="56">
        <f t="shared" si="101"/>
        <v>0</v>
      </c>
      <c r="DJ6" s="56">
        <f t="shared" si="101"/>
        <v>0</v>
      </c>
      <c r="DK6" s="56">
        <f t="shared" si="101"/>
        <v>0</v>
      </c>
      <c r="DL6" s="56">
        <f t="shared" si="101"/>
        <v>0</v>
      </c>
      <c r="DM6" s="56">
        <f t="shared" si="101"/>
        <v>0</v>
      </c>
      <c r="DN6" s="56">
        <f t="shared" si="101"/>
        <v>0</v>
      </c>
      <c r="DO6" s="56">
        <f t="shared" si="101"/>
        <v>0</v>
      </c>
      <c r="DP6" s="56">
        <f t="shared" si="101"/>
        <v>0</v>
      </c>
      <c r="DQ6" s="56">
        <f t="shared" si="101"/>
        <v>0</v>
      </c>
      <c r="DR6" s="56">
        <f t="shared" si="101"/>
        <v>0</v>
      </c>
      <c r="DS6" s="56">
        <f t="shared" si="101"/>
        <v>0</v>
      </c>
      <c r="DT6" s="56">
        <f t="shared" si="101"/>
        <v>0</v>
      </c>
      <c r="DU6" s="56">
        <f t="shared" si="101"/>
        <v>0</v>
      </c>
      <c r="DV6" s="56">
        <f t="shared" si="101"/>
        <v>0</v>
      </c>
      <c r="DW6" s="56">
        <f t="shared" si="101"/>
        <v>0</v>
      </c>
      <c r="DX6" s="56">
        <f t="shared" si="101"/>
        <v>0</v>
      </c>
      <c r="DY6" s="56">
        <f t="shared" si="101"/>
        <v>0</v>
      </c>
      <c r="DZ6" s="56">
        <f t="shared" si="101"/>
        <v>0</v>
      </c>
      <c r="EA6" s="56">
        <f t="shared" si="101"/>
        <v>0</v>
      </c>
      <c r="EB6" s="56">
        <f t="shared" si="101"/>
        <v>0</v>
      </c>
      <c r="EC6" s="56">
        <f t="shared" si="101"/>
        <v>0</v>
      </c>
      <c r="ED6" s="56">
        <f t="shared" si="101"/>
        <v>0</v>
      </c>
      <c r="EE6" s="56">
        <f t="shared" si="101"/>
        <v>0</v>
      </c>
      <c r="EF6" s="56">
        <f t="shared" si="101"/>
        <v>0</v>
      </c>
      <c r="EG6" s="56">
        <f t="shared" si="101"/>
        <v>0</v>
      </c>
      <c r="EH6" s="56">
        <f t="shared" si="101"/>
        <v>0</v>
      </c>
      <c r="EI6" s="56">
        <f t="shared" si="101"/>
        <v>0</v>
      </c>
      <c r="EJ6" s="56">
        <f t="shared" ref="EJ6:GG6" si="102">EJ4-EI4</f>
        <v>0</v>
      </c>
      <c r="EK6" s="56">
        <f t="shared" si="102"/>
        <v>0</v>
      </c>
      <c r="EL6" s="56">
        <f t="shared" si="102"/>
        <v>0</v>
      </c>
      <c r="EM6" s="56">
        <f t="shared" si="102"/>
        <v>0</v>
      </c>
      <c r="EN6" s="56">
        <f t="shared" si="102"/>
        <v>0</v>
      </c>
      <c r="EO6" s="56">
        <f t="shared" si="102"/>
        <v>0</v>
      </c>
      <c r="EP6" s="56">
        <f t="shared" si="102"/>
        <v>0</v>
      </c>
      <c r="EQ6" s="56">
        <f t="shared" si="102"/>
        <v>0</v>
      </c>
      <c r="ER6" s="56">
        <f t="shared" si="102"/>
        <v>0</v>
      </c>
      <c r="ES6" s="56">
        <f t="shared" si="102"/>
        <v>0</v>
      </c>
      <c r="ET6" s="56">
        <f t="shared" si="102"/>
        <v>0</v>
      </c>
      <c r="EU6" s="56">
        <f t="shared" si="102"/>
        <v>0</v>
      </c>
      <c r="EV6" s="56">
        <f t="shared" si="102"/>
        <v>0</v>
      </c>
      <c r="EW6" s="56">
        <f t="shared" si="102"/>
        <v>0</v>
      </c>
      <c r="EX6" s="56">
        <f t="shared" si="102"/>
        <v>0</v>
      </c>
      <c r="EY6" s="56">
        <f t="shared" si="102"/>
        <v>0</v>
      </c>
      <c r="EZ6" s="56">
        <f t="shared" si="102"/>
        <v>0</v>
      </c>
      <c r="FA6" s="56">
        <f t="shared" si="102"/>
        <v>0</v>
      </c>
      <c r="FB6" s="56">
        <f t="shared" si="102"/>
        <v>0</v>
      </c>
      <c r="FC6" s="56">
        <f t="shared" si="102"/>
        <v>0</v>
      </c>
      <c r="FD6" s="56">
        <f t="shared" si="102"/>
        <v>0</v>
      </c>
      <c r="FE6" s="56">
        <f t="shared" si="102"/>
        <v>0</v>
      </c>
      <c r="FF6" s="56">
        <f t="shared" si="102"/>
        <v>0</v>
      </c>
      <c r="FG6" s="56">
        <f t="shared" si="102"/>
        <v>0</v>
      </c>
      <c r="FH6" s="56">
        <f t="shared" si="102"/>
        <v>0</v>
      </c>
      <c r="FI6" s="56">
        <f t="shared" si="102"/>
        <v>0</v>
      </c>
      <c r="FJ6" s="56">
        <f t="shared" si="102"/>
        <v>0</v>
      </c>
      <c r="FK6" s="56">
        <f t="shared" si="102"/>
        <v>0</v>
      </c>
      <c r="FL6" s="56">
        <f t="shared" si="102"/>
        <v>0</v>
      </c>
      <c r="FM6" s="56">
        <f t="shared" si="102"/>
        <v>0</v>
      </c>
      <c r="FN6" s="56">
        <f t="shared" si="102"/>
        <v>0</v>
      </c>
      <c r="FO6" s="56">
        <f t="shared" si="102"/>
        <v>0</v>
      </c>
      <c r="FP6" s="56">
        <f t="shared" si="102"/>
        <v>0</v>
      </c>
      <c r="FQ6" s="56">
        <f t="shared" si="102"/>
        <v>0</v>
      </c>
      <c r="FR6" s="56">
        <f t="shared" si="102"/>
        <v>0</v>
      </c>
      <c r="FS6" s="56">
        <f t="shared" si="102"/>
        <v>0</v>
      </c>
      <c r="FT6" s="56">
        <f t="shared" si="102"/>
        <v>0</v>
      </c>
      <c r="FU6" s="56">
        <f t="shared" si="102"/>
        <v>0</v>
      </c>
      <c r="FV6" s="56">
        <f t="shared" si="102"/>
        <v>0</v>
      </c>
      <c r="FW6" s="56">
        <f t="shared" si="102"/>
        <v>0</v>
      </c>
      <c r="FX6" s="56">
        <f t="shared" si="102"/>
        <v>0</v>
      </c>
      <c r="FY6" s="56">
        <f t="shared" si="102"/>
        <v>0</v>
      </c>
      <c r="FZ6" s="56">
        <f t="shared" si="102"/>
        <v>0</v>
      </c>
      <c r="GA6" s="56">
        <f t="shared" si="102"/>
        <v>0</v>
      </c>
      <c r="GB6" s="56">
        <f t="shared" si="102"/>
        <v>0</v>
      </c>
      <c r="GC6" s="56">
        <f t="shared" si="102"/>
        <v>0</v>
      </c>
      <c r="GD6" s="56">
        <f t="shared" si="102"/>
        <v>0</v>
      </c>
      <c r="GE6" s="56">
        <f t="shared" si="102"/>
        <v>0</v>
      </c>
      <c r="GF6" s="56">
        <f t="shared" si="102"/>
        <v>0</v>
      </c>
      <c r="GG6" s="56">
        <f t="shared" si="102"/>
        <v>0</v>
      </c>
    </row>
    <row r="7" spans="2:189">
      <c r="B7" s="105"/>
      <c r="C7" s="77" t="s">
        <v>88</v>
      </c>
      <c r="D7" s="77">
        <v>0</v>
      </c>
      <c r="E7" s="77">
        <v>0</v>
      </c>
      <c r="F7" s="77">
        <v>0</v>
      </c>
      <c r="G7" s="77">
        <v>0</v>
      </c>
      <c r="H7" s="77">
        <v>0</v>
      </c>
      <c r="I7" s="77">
        <v>0</v>
      </c>
      <c r="J7" s="77">
        <v>0</v>
      </c>
      <c r="K7" s="77">
        <v>0</v>
      </c>
      <c r="L7" s="77">
        <v>0</v>
      </c>
      <c r="M7" s="77">
        <v>0</v>
      </c>
      <c r="N7" s="77">
        <v>0</v>
      </c>
      <c r="O7" s="77">
        <v>0</v>
      </c>
      <c r="P7" s="77">
        <v>0</v>
      </c>
      <c r="Q7" s="77">
        <v>0</v>
      </c>
      <c r="R7" s="77">
        <v>0</v>
      </c>
      <c r="S7" s="77">
        <v>0</v>
      </c>
      <c r="T7" s="77">
        <v>0</v>
      </c>
      <c r="U7" s="77">
        <v>0</v>
      </c>
      <c r="V7" s="77">
        <v>0</v>
      </c>
      <c r="W7" s="77">
        <v>0</v>
      </c>
      <c r="X7" s="77">
        <v>0</v>
      </c>
      <c r="Y7" s="77">
        <v>0</v>
      </c>
      <c r="Z7" s="77">
        <v>0</v>
      </c>
      <c r="AA7" s="77">
        <v>1</v>
      </c>
      <c r="AB7" s="77">
        <v>4</v>
      </c>
      <c r="AC7" s="77">
        <v>5</v>
      </c>
      <c r="AD7" s="77">
        <v>9</v>
      </c>
      <c r="AE7" s="77">
        <v>14</v>
      </c>
      <c r="AF7" s="77">
        <v>20</v>
      </c>
      <c r="AG7" s="77">
        <v>28</v>
      </c>
      <c r="AH7" s="77">
        <v>33</v>
      </c>
      <c r="AI7" s="77">
        <v>44</v>
      </c>
      <c r="AJ7" s="77">
        <v>61</v>
      </c>
      <c r="AK7" s="77">
        <v>74</v>
      </c>
      <c r="AL7" s="77">
        <v>83</v>
      </c>
      <c r="AM7" s="77">
        <v>95</v>
      </c>
      <c r="AN7" s="77">
        <v>107</v>
      </c>
      <c r="AO7" s="77">
        <v>130</v>
      </c>
      <c r="AP7" s="77">
        <v>141</v>
      </c>
      <c r="AQ7" s="77">
        <v>158</v>
      </c>
      <c r="AR7" s="77">
        <v>168</v>
      </c>
      <c r="AS7" s="77">
        <v>186</v>
      </c>
      <c r="AT7" s="77">
        <v>208</v>
      </c>
      <c r="AU7" s="77">
        <v>224</v>
      </c>
      <c r="AV7" s="77">
        <v>240</v>
      </c>
      <c r="AW7" s="77">
        <v>258</v>
      </c>
      <c r="AX7" s="77">
        <v>280</v>
      </c>
      <c r="AY7" s="77">
        <v>303</v>
      </c>
      <c r="AZ7" s="77">
        <v>321</v>
      </c>
      <c r="BA7" s="77">
        <v>339</v>
      </c>
      <c r="BB7" s="77">
        <v>355</v>
      </c>
      <c r="BC7" s="77">
        <v>377</v>
      </c>
      <c r="BD7" s="77">
        <v>393</v>
      </c>
      <c r="BE7" s="77">
        <v>409</v>
      </c>
      <c r="BF7" s="77">
        <v>424</v>
      </c>
      <c r="BG7" s="77">
        <v>441</v>
      </c>
      <c r="BH7" s="77">
        <v>454</v>
      </c>
      <c r="BI7" s="77">
        <v>475</v>
      </c>
      <c r="BJ7" s="77">
        <v>491</v>
      </c>
      <c r="BK7" s="77">
        <v>502</v>
      </c>
      <c r="BL7" s="77">
        <v>519</v>
      </c>
      <c r="BM7" s="77">
        <v>536</v>
      </c>
      <c r="BN7" s="77">
        <v>546</v>
      </c>
      <c r="BO7" s="77">
        <v>556</v>
      </c>
      <c r="BP7" s="77">
        <v>566</v>
      </c>
      <c r="BQ7" s="77">
        <v>578</v>
      </c>
      <c r="BR7" s="77">
        <v>585</v>
      </c>
      <c r="BS7" s="77">
        <v>597</v>
      </c>
      <c r="BT7" s="77">
        <v>609</v>
      </c>
      <c r="BU7" s="77">
        <v>613</v>
      </c>
      <c r="BV7" s="77">
        <v>623</v>
      </c>
      <c r="BW7" s="77">
        <v>634</v>
      </c>
      <c r="BX7" s="77">
        <v>639</v>
      </c>
      <c r="BY7" s="77">
        <v>645</v>
      </c>
      <c r="BZ7" s="77">
        <v>648</v>
      </c>
      <c r="CA7" s="77">
        <v>651</v>
      </c>
      <c r="CB7" s="77">
        <v>660</v>
      </c>
      <c r="CC7" s="77">
        <v>667</v>
      </c>
      <c r="CD7" s="77">
        <v>674</v>
      </c>
      <c r="CE7" s="77">
        <v>677</v>
      </c>
      <c r="CF7" s="77">
        <v>684</v>
      </c>
      <c r="CG7" s="77">
        <v>693</v>
      </c>
      <c r="CH7" s="77">
        <v>698</v>
      </c>
      <c r="CI7" s="77">
        <v>707</v>
      </c>
      <c r="CJ7" s="77">
        <v>713</v>
      </c>
      <c r="CK7" s="77">
        <v>717</v>
      </c>
      <c r="CL7" s="77">
        <v>725</v>
      </c>
      <c r="CM7" s="77">
        <v>732</v>
      </c>
      <c r="CN7" s="77">
        <v>738</v>
      </c>
      <c r="CO7" s="77">
        <v>744</v>
      </c>
      <c r="CP7" s="77">
        <v>752</v>
      </c>
      <c r="CQ7" s="77">
        <v>755</v>
      </c>
      <c r="CR7" s="77">
        <v>761</v>
      </c>
      <c r="CS7" s="77">
        <v>769</v>
      </c>
      <c r="CT7" s="77">
        <v>773</v>
      </c>
      <c r="CU7" s="77"/>
      <c r="CV7" s="77"/>
      <c r="CW7" s="77"/>
      <c r="CX7" s="77"/>
      <c r="CY7" s="77"/>
      <c r="CZ7" s="77"/>
      <c r="DA7" s="77"/>
      <c r="DB7" s="77"/>
      <c r="DC7" s="77"/>
      <c r="DD7" s="77"/>
      <c r="DE7" s="77"/>
      <c r="DF7" s="77"/>
      <c r="DG7" s="77"/>
      <c r="DH7" s="77"/>
      <c r="DI7" s="77"/>
      <c r="DJ7" s="77"/>
      <c r="DK7" s="77"/>
      <c r="DL7" s="77"/>
      <c r="DM7" s="77"/>
      <c r="DN7" s="77"/>
      <c r="DO7" s="77"/>
      <c r="DP7" s="77"/>
      <c r="DQ7" s="77"/>
      <c r="DR7" s="77"/>
      <c r="DS7" s="77"/>
      <c r="DT7" s="77"/>
      <c r="DU7" s="77"/>
      <c r="DV7" s="77"/>
      <c r="DW7" s="77"/>
      <c r="DX7" s="77"/>
      <c r="DY7" s="77"/>
      <c r="DZ7" s="77"/>
      <c r="EA7" s="77"/>
      <c r="EB7" s="77"/>
      <c r="EC7" s="77"/>
      <c r="ED7" s="77"/>
      <c r="EE7" s="77"/>
      <c r="EF7" s="77"/>
      <c r="EG7" s="77"/>
      <c r="EH7" s="77"/>
      <c r="EI7" s="77"/>
      <c r="EJ7" s="77"/>
      <c r="EK7" s="77"/>
      <c r="EL7" s="77"/>
      <c r="EM7" s="77"/>
      <c r="EN7" s="77"/>
      <c r="EO7" s="77"/>
      <c r="EP7" s="77"/>
      <c r="EQ7" s="77"/>
      <c r="ER7" s="77"/>
      <c r="ES7" s="77"/>
      <c r="ET7" s="77"/>
      <c r="EU7" s="77"/>
      <c r="EV7" s="77"/>
      <c r="EW7" s="77"/>
      <c r="EX7" s="77"/>
      <c r="EY7" s="77"/>
      <c r="EZ7" s="77"/>
      <c r="FA7" s="77"/>
      <c r="FB7" s="77"/>
      <c r="FC7" s="77"/>
      <c r="FD7" s="77"/>
      <c r="FE7" s="77"/>
      <c r="FF7" s="77"/>
      <c r="FG7" s="77"/>
      <c r="FH7" s="77"/>
      <c r="FI7" s="77"/>
      <c r="FJ7" s="77"/>
      <c r="FK7" s="77"/>
      <c r="FL7" s="77"/>
      <c r="FM7" s="77"/>
      <c r="FN7" s="77"/>
      <c r="FO7" s="77"/>
      <c r="FP7" s="77"/>
      <c r="FQ7" s="77"/>
      <c r="FR7" s="77"/>
      <c r="FS7" s="77"/>
      <c r="FT7" s="77"/>
      <c r="FU7" s="77"/>
      <c r="FV7" s="77"/>
      <c r="FW7" s="77"/>
      <c r="FX7" s="77"/>
      <c r="FY7" s="77"/>
      <c r="FZ7" s="77"/>
      <c r="GA7" s="77"/>
      <c r="GB7" s="77"/>
      <c r="GC7" s="77"/>
      <c r="GD7" s="77"/>
      <c r="GE7" s="77"/>
      <c r="GF7" s="77"/>
      <c r="GG7" s="77"/>
    </row>
    <row r="8" spans="2:189">
      <c r="B8" s="105"/>
      <c r="C8" s="69" t="s">
        <v>81</v>
      </c>
      <c r="D8" s="69">
        <v>0</v>
      </c>
      <c r="E8" s="69" t="e">
        <f>(E7-D7)/E7</f>
        <v>#DIV/0!</v>
      </c>
      <c r="F8" s="69" t="e">
        <f t="shared" ref="F8:BQ8" si="103">(F7-E7)/F7</f>
        <v>#DIV/0!</v>
      </c>
      <c r="G8" s="69" t="e">
        <f t="shared" si="103"/>
        <v>#DIV/0!</v>
      </c>
      <c r="H8" s="69" t="e">
        <f t="shared" si="103"/>
        <v>#DIV/0!</v>
      </c>
      <c r="I8" s="69" t="e">
        <f t="shared" si="103"/>
        <v>#DIV/0!</v>
      </c>
      <c r="J8" s="69" t="e">
        <f t="shared" si="103"/>
        <v>#DIV/0!</v>
      </c>
      <c r="K8" s="69" t="e">
        <f t="shared" si="103"/>
        <v>#DIV/0!</v>
      </c>
      <c r="L8" s="69" t="e">
        <f t="shared" si="103"/>
        <v>#DIV/0!</v>
      </c>
      <c r="M8" s="69" t="e">
        <f t="shared" si="103"/>
        <v>#DIV/0!</v>
      </c>
      <c r="N8" s="69" t="e">
        <f t="shared" si="103"/>
        <v>#DIV/0!</v>
      </c>
      <c r="O8" s="69" t="e">
        <f t="shared" si="103"/>
        <v>#DIV/0!</v>
      </c>
      <c r="P8" s="69" t="e">
        <f t="shared" si="103"/>
        <v>#DIV/0!</v>
      </c>
      <c r="Q8" s="69" t="e">
        <f t="shared" si="103"/>
        <v>#DIV/0!</v>
      </c>
      <c r="R8" s="69" t="e">
        <f t="shared" si="103"/>
        <v>#DIV/0!</v>
      </c>
      <c r="S8" s="69" t="e">
        <f t="shared" si="103"/>
        <v>#DIV/0!</v>
      </c>
      <c r="T8" s="69" t="e">
        <f t="shared" si="103"/>
        <v>#DIV/0!</v>
      </c>
      <c r="U8" s="69" t="e">
        <f t="shared" si="103"/>
        <v>#DIV/0!</v>
      </c>
      <c r="V8" s="69" t="e">
        <f t="shared" si="103"/>
        <v>#DIV/0!</v>
      </c>
      <c r="W8" s="69" t="e">
        <f t="shared" si="103"/>
        <v>#DIV/0!</v>
      </c>
      <c r="X8" s="69" t="e">
        <f t="shared" si="103"/>
        <v>#DIV/0!</v>
      </c>
      <c r="Y8" s="69" t="e">
        <f t="shared" si="103"/>
        <v>#DIV/0!</v>
      </c>
      <c r="Z8" s="69" t="e">
        <f t="shared" si="103"/>
        <v>#DIV/0!</v>
      </c>
      <c r="AA8" s="69">
        <f t="shared" si="103"/>
        <v>1</v>
      </c>
      <c r="AB8" s="69">
        <f t="shared" si="103"/>
        <v>0.75</v>
      </c>
      <c r="AC8" s="69">
        <f t="shared" si="103"/>
        <v>0.2</v>
      </c>
      <c r="AD8" s="69">
        <f t="shared" si="103"/>
        <v>0.44444444444444442</v>
      </c>
      <c r="AE8" s="69">
        <f t="shared" si="103"/>
        <v>0.35714285714285715</v>
      </c>
      <c r="AF8" s="69">
        <f t="shared" si="103"/>
        <v>0.3</v>
      </c>
      <c r="AG8" s="69">
        <f t="shared" si="103"/>
        <v>0.2857142857142857</v>
      </c>
      <c r="AH8" s="69">
        <f t="shared" si="103"/>
        <v>0.15151515151515152</v>
      </c>
      <c r="AI8" s="69">
        <f t="shared" si="103"/>
        <v>0.25</v>
      </c>
      <c r="AJ8" s="69">
        <f t="shared" si="103"/>
        <v>0.27868852459016391</v>
      </c>
      <c r="AK8" s="69">
        <f t="shared" si="103"/>
        <v>0.17567567567567569</v>
      </c>
      <c r="AL8" s="69">
        <f t="shared" si="103"/>
        <v>0.10843373493975904</v>
      </c>
      <c r="AM8" s="69">
        <f t="shared" si="103"/>
        <v>0.12631578947368421</v>
      </c>
      <c r="AN8" s="69">
        <f t="shared" si="103"/>
        <v>0.11214953271028037</v>
      </c>
      <c r="AO8" s="69">
        <f t="shared" si="103"/>
        <v>0.17692307692307693</v>
      </c>
      <c r="AP8" s="69">
        <f t="shared" si="103"/>
        <v>7.8014184397163122E-2</v>
      </c>
      <c r="AQ8" s="69">
        <f t="shared" si="103"/>
        <v>0.10759493670886076</v>
      </c>
      <c r="AR8" s="69">
        <f t="shared" si="103"/>
        <v>5.9523809523809521E-2</v>
      </c>
      <c r="AS8" s="69">
        <f t="shared" si="103"/>
        <v>9.6774193548387094E-2</v>
      </c>
      <c r="AT8" s="69">
        <f t="shared" si="103"/>
        <v>0.10576923076923077</v>
      </c>
      <c r="AU8" s="69">
        <f t="shared" si="103"/>
        <v>7.1428571428571425E-2</v>
      </c>
      <c r="AV8" s="69">
        <f t="shared" si="103"/>
        <v>6.6666666666666666E-2</v>
      </c>
      <c r="AW8" s="69">
        <f t="shared" si="103"/>
        <v>6.9767441860465115E-2</v>
      </c>
      <c r="AX8" s="69">
        <f t="shared" si="103"/>
        <v>7.857142857142857E-2</v>
      </c>
      <c r="AY8" s="69">
        <f t="shared" si="103"/>
        <v>7.590759075907591E-2</v>
      </c>
      <c r="AZ8" s="69">
        <f t="shared" si="103"/>
        <v>5.6074766355140186E-2</v>
      </c>
      <c r="BA8" s="69">
        <f t="shared" si="103"/>
        <v>5.3097345132743362E-2</v>
      </c>
      <c r="BB8" s="69">
        <f t="shared" si="103"/>
        <v>4.507042253521127E-2</v>
      </c>
      <c r="BC8" s="69">
        <f t="shared" si="103"/>
        <v>5.8355437665782495E-2</v>
      </c>
      <c r="BD8" s="69">
        <f t="shared" si="103"/>
        <v>4.0712468193384227E-2</v>
      </c>
      <c r="BE8" s="69">
        <f t="shared" si="103"/>
        <v>3.9119804400977995E-2</v>
      </c>
      <c r="BF8" s="69">
        <f t="shared" si="103"/>
        <v>3.5377358490566037E-2</v>
      </c>
      <c r="BG8" s="69">
        <f t="shared" si="103"/>
        <v>3.8548752834467119E-2</v>
      </c>
      <c r="BH8" s="69">
        <f t="shared" si="103"/>
        <v>2.8634361233480177E-2</v>
      </c>
      <c r="BI8" s="69">
        <f t="shared" si="103"/>
        <v>4.4210526315789471E-2</v>
      </c>
      <c r="BJ8" s="69">
        <f t="shared" si="103"/>
        <v>3.2586558044806514E-2</v>
      </c>
      <c r="BK8" s="69">
        <f t="shared" si="103"/>
        <v>2.1912350597609563E-2</v>
      </c>
      <c r="BL8" s="69">
        <f t="shared" si="103"/>
        <v>3.2755298651252408E-2</v>
      </c>
      <c r="BM8" s="69">
        <f t="shared" si="103"/>
        <v>3.1716417910447763E-2</v>
      </c>
      <c r="BN8" s="69">
        <f t="shared" si="103"/>
        <v>1.8315018315018316E-2</v>
      </c>
      <c r="BO8" s="69">
        <f t="shared" si="103"/>
        <v>1.7985611510791366E-2</v>
      </c>
      <c r="BP8" s="69">
        <f t="shared" si="103"/>
        <v>1.7667844522968199E-2</v>
      </c>
      <c r="BQ8" s="69">
        <f t="shared" si="103"/>
        <v>2.0761245674740483E-2</v>
      </c>
      <c r="BR8" s="69">
        <f t="shared" ref="BR8:CN8" si="104">(BR7-BQ7)/BR7</f>
        <v>1.1965811965811967E-2</v>
      </c>
      <c r="BS8" s="69">
        <f t="shared" si="104"/>
        <v>2.0100502512562814E-2</v>
      </c>
      <c r="BT8" s="69">
        <f t="shared" si="104"/>
        <v>1.9704433497536946E-2</v>
      </c>
      <c r="BU8" s="69">
        <f t="shared" si="104"/>
        <v>6.5252854812398045E-3</v>
      </c>
      <c r="BV8" s="69">
        <f t="shared" si="104"/>
        <v>1.6051364365971106E-2</v>
      </c>
      <c r="BW8" s="69">
        <f t="shared" si="104"/>
        <v>1.7350157728706624E-2</v>
      </c>
      <c r="BX8" s="69">
        <f t="shared" si="104"/>
        <v>7.8247261345852897E-3</v>
      </c>
      <c r="BY8" s="69">
        <f t="shared" si="104"/>
        <v>9.3023255813953487E-3</v>
      </c>
      <c r="BZ8" s="69">
        <f t="shared" si="104"/>
        <v>4.6296296296296294E-3</v>
      </c>
      <c r="CA8" s="69">
        <f t="shared" si="104"/>
        <v>4.608294930875576E-3</v>
      </c>
      <c r="CB8" s="69">
        <f t="shared" si="104"/>
        <v>1.3636363636363636E-2</v>
      </c>
      <c r="CC8" s="69">
        <f t="shared" si="104"/>
        <v>1.0494752623688156E-2</v>
      </c>
      <c r="CD8" s="69">
        <f t="shared" si="104"/>
        <v>1.0385756676557863E-2</v>
      </c>
      <c r="CE8" s="69">
        <f t="shared" si="104"/>
        <v>4.4313146233382573E-3</v>
      </c>
      <c r="CF8" s="69">
        <f t="shared" si="104"/>
        <v>1.023391812865497E-2</v>
      </c>
      <c r="CG8" s="69">
        <f t="shared" si="104"/>
        <v>1.2987012987012988E-2</v>
      </c>
      <c r="CH8" s="69">
        <f t="shared" si="104"/>
        <v>7.1633237822349575E-3</v>
      </c>
      <c r="CI8" s="69">
        <f t="shared" si="104"/>
        <v>1.272984441301273E-2</v>
      </c>
      <c r="CJ8" s="69">
        <f t="shared" si="104"/>
        <v>8.4151472650771386E-3</v>
      </c>
      <c r="CK8" s="69">
        <f t="shared" si="104"/>
        <v>5.5788005578800556E-3</v>
      </c>
      <c r="CL8" s="69">
        <f t="shared" si="104"/>
        <v>1.1034482758620689E-2</v>
      </c>
      <c r="CM8" s="69">
        <f t="shared" si="104"/>
        <v>9.562841530054645E-3</v>
      </c>
      <c r="CN8" s="69">
        <f t="shared" si="104"/>
        <v>8.130081300813009E-3</v>
      </c>
      <c r="CO8" s="69">
        <f t="shared" ref="CO8" si="105">(CO7-CN7)/CO7</f>
        <v>8.0645161290322578E-3</v>
      </c>
      <c r="CP8" s="69">
        <f t="shared" ref="CP8" si="106">(CP7-CO7)/CP7</f>
        <v>1.0638297872340425E-2</v>
      </c>
      <c r="CQ8" s="69">
        <f t="shared" ref="CQ8" si="107">(CQ7-CP7)/CQ7</f>
        <v>3.9735099337748344E-3</v>
      </c>
      <c r="CR8" s="69">
        <f t="shared" ref="CR8" si="108">(CR7-CQ7)/CR7</f>
        <v>7.8843626806833107E-3</v>
      </c>
      <c r="CS8" s="69">
        <f t="shared" ref="CS8" si="109">(CS7-CR7)/CS7</f>
        <v>1.0403120936280884E-2</v>
      </c>
      <c r="CT8" s="69">
        <f t="shared" ref="CT8" si="110">(CT7-CS7)/CT7</f>
        <v>5.1746442432082798E-3</v>
      </c>
      <c r="CU8" s="69" t="e">
        <f t="shared" ref="CU8" si="111">(CU7-CT7)/CU7</f>
        <v>#DIV/0!</v>
      </c>
      <c r="CV8" s="69" t="e">
        <f t="shared" ref="CV8" si="112">(CV7-CU7)/CV7</f>
        <v>#DIV/0!</v>
      </c>
      <c r="CW8" s="69" t="e">
        <f t="shared" ref="CW8" si="113">(CW7-CV7)/CW7</f>
        <v>#DIV/0!</v>
      </c>
      <c r="CX8" s="69" t="e">
        <f t="shared" ref="CX8" si="114">(CX7-CW7)/CX7</f>
        <v>#DIV/0!</v>
      </c>
      <c r="CY8" s="69" t="e">
        <f t="shared" ref="CY8" si="115">(CY7-CX7)/CY7</f>
        <v>#DIV/0!</v>
      </c>
      <c r="CZ8" s="69" t="e">
        <f t="shared" ref="CZ8" si="116">(CZ7-CY7)/CZ7</f>
        <v>#DIV/0!</v>
      </c>
      <c r="DA8" s="69" t="e">
        <f t="shared" ref="DA8" si="117">(DA7-CZ7)/DA7</f>
        <v>#DIV/0!</v>
      </c>
      <c r="DB8" s="69" t="e">
        <f t="shared" ref="DB8" si="118">(DB7-DA7)/DB7</f>
        <v>#DIV/0!</v>
      </c>
      <c r="DC8" s="69" t="e">
        <f t="shared" ref="DC8" si="119">(DC7-DB7)/DC7</f>
        <v>#DIV/0!</v>
      </c>
      <c r="DD8" s="69" t="e">
        <f t="shared" ref="DD8" si="120">(DD7-DC7)/DD7</f>
        <v>#DIV/0!</v>
      </c>
      <c r="DE8" s="69" t="e">
        <f t="shared" ref="DE8" si="121">(DE7-DD7)/DE7</f>
        <v>#DIV/0!</v>
      </c>
      <c r="DF8" s="69" t="e">
        <f t="shared" ref="DF8" si="122">(DF7-DE7)/DF7</f>
        <v>#DIV/0!</v>
      </c>
      <c r="DG8" s="69" t="e">
        <f t="shared" ref="DG8" si="123">(DG7-DF7)/DG7</f>
        <v>#DIV/0!</v>
      </c>
      <c r="DH8" s="69" t="e">
        <f t="shared" ref="DH8" si="124">(DH7-DG7)/DH7</f>
        <v>#DIV/0!</v>
      </c>
      <c r="DI8" s="69" t="e">
        <f t="shared" ref="DI8" si="125">(DI7-DH7)/DI7</f>
        <v>#DIV/0!</v>
      </c>
      <c r="DJ8" s="69" t="e">
        <f t="shared" ref="DJ8" si="126">(DJ7-DI7)/DJ7</f>
        <v>#DIV/0!</v>
      </c>
      <c r="DK8" s="69" t="e">
        <f t="shared" ref="DK8" si="127">(DK7-DJ7)/DK7</f>
        <v>#DIV/0!</v>
      </c>
      <c r="DL8" s="69" t="e">
        <f t="shared" ref="DL8" si="128">(DL7-DK7)/DL7</f>
        <v>#DIV/0!</v>
      </c>
      <c r="DM8" s="69" t="e">
        <f t="shared" ref="DM8" si="129">(DM7-DL7)/DM7</f>
        <v>#DIV/0!</v>
      </c>
      <c r="DN8" s="69" t="e">
        <f t="shared" ref="DN8" si="130">(DN7-DM7)/DN7</f>
        <v>#DIV/0!</v>
      </c>
      <c r="DO8" s="69" t="e">
        <f t="shared" ref="DO8" si="131">(DO7-DN7)/DO7</f>
        <v>#DIV/0!</v>
      </c>
      <c r="DP8" s="69" t="e">
        <f t="shared" ref="DP8" si="132">(DP7-DO7)/DP7</f>
        <v>#DIV/0!</v>
      </c>
      <c r="DQ8" s="69" t="e">
        <f t="shared" ref="DQ8" si="133">(DQ7-DP7)/DQ7</f>
        <v>#DIV/0!</v>
      </c>
      <c r="DR8" s="69" t="e">
        <f t="shared" ref="DR8" si="134">(DR7-DQ7)/DR7</f>
        <v>#DIV/0!</v>
      </c>
      <c r="DS8" s="69" t="e">
        <f t="shared" ref="DS8" si="135">(DS7-DR7)/DS7</f>
        <v>#DIV/0!</v>
      </c>
      <c r="DT8" s="69" t="e">
        <f t="shared" ref="DT8" si="136">(DT7-DS7)/DT7</f>
        <v>#DIV/0!</v>
      </c>
      <c r="DU8" s="69" t="e">
        <f t="shared" ref="DU8" si="137">(DU7-DT7)/DU7</f>
        <v>#DIV/0!</v>
      </c>
      <c r="DV8" s="69" t="e">
        <f t="shared" ref="DV8" si="138">(DV7-DU7)/DV7</f>
        <v>#DIV/0!</v>
      </c>
      <c r="DW8" s="69" t="e">
        <f t="shared" ref="DW8" si="139">(DW7-DV7)/DW7</f>
        <v>#DIV/0!</v>
      </c>
      <c r="DX8" s="69" t="e">
        <f t="shared" ref="DX8" si="140">(DX7-DW7)/DX7</f>
        <v>#DIV/0!</v>
      </c>
      <c r="DY8" s="69" t="e">
        <f t="shared" ref="DY8" si="141">(DY7-DX7)/DY7</f>
        <v>#DIV/0!</v>
      </c>
      <c r="DZ8" s="69" t="e">
        <f t="shared" ref="DZ8" si="142">(DZ7-DY7)/DZ7</f>
        <v>#DIV/0!</v>
      </c>
      <c r="EA8" s="69" t="e">
        <f t="shared" ref="EA8" si="143">(EA7-DZ7)/EA7</f>
        <v>#DIV/0!</v>
      </c>
      <c r="EB8" s="69" t="e">
        <f t="shared" ref="EB8" si="144">(EB7-EA7)/EB7</f>
        <v>#DIV/0!</v>
      </c>
      <c r="EC8" s="69" t="e">
        <f t="shared" ref="EC8" si="145">(EC7-EB7)/EC7</f>
        <v>#DIV/0!</v>
      </c>
      <c r="ED8" s="69" t="e">
        <f t="shared" ref="ED8" si="146">(ED7-EC7)/ED7</f>
        <v>#DIV/0!</v>
      </c>
      <c r="EE8" s="69" t="e">
        <f t="shared" ref="EE8" si="147">(EE7-ED7)/EE7</f>
        <v>#DIV/0!</v>
      </c>
      <c r="EF8" s="69" t="e">
        <f t="shared" ref="EF8" si="148">(EF7-EE7)/EF7</f>
        <v>#DIV/0!</v>
      </c>
      <c r="EG8" s="69" t="e">
        <f t="shared" ref="EG8" si="149">(EG7-EF7)/EG7</f>
        <v>#DIV/0!</v>
      </c>
      <c r="EH8" s="69" t="e">
        <f t="shared" ref="EH8" si="150">(EH7-EG7)/EH7</f>
        <v>#DIV/0!</v>
      </c>
      <c r="EI8" s="69" t="e">
        <f t="shared" ref="EI8" si="151">(EI7-EH7)/EI7</f>
        <v>#DIV/0!</v>
      </c>
      <c r="EJ8" s="69" t="e">
        <f t="shared" ref="EJ8" si="152">(EJ7-EI7)/EJ7</f>
        <v>#DIV/0!</v>
      </c>
      <c r="EK8" s="69" t="e">
        <f t="shared" ref="EK8" si="153">(EK7-EJ7)/EK7</f>
        <v>#DIV/0!</v>
      </c>
      <c r="EL8" s="69" t="e">
        <f t="shared" ref="EL8" si="154">(EL7-EK7)/EL7</f>
        <v>#DIV/0!</v>
      </c>
      <c r="EM8" s="69" t="e">
        <f t="shared" ref="EM8" si="155">(EM7-EL7)/EM7</f>
        <v>#DIV/0!</v>
      </c>
      <c r="EN8" s="69" t="e">
        <f t="shared" ref="EN8" si="156">(EN7-EM7)/EN7</f>
        <v>#DIV/0!</v>
      </c>
      <c r="EO8" s="69" t="e">
        <f t="shared" ref="EO8" si="157">(EO7-EN7)/EO7</f>
        <v>#DIV/0!</v>
      </c>
      <c r="EP8" s="69" t="e">
        <f t="shared" ref="EP8" si="158">(EP7-EO7)/EP7</f>
        <v>#DIV/0!</v>
      </c>
      <c r="EQ8" s="69" t="e">
        <f t="shared" ref="EQ8" si="159">(EQ7-EP7)/EQ7</f>
        <v>#DIV/0!</v>
      </c>
      <c r="ER8" s="69" t="e">
        <f t="shared" ref="ER8" si="160">(ER7-EQ7)/ER7</f>
        <v>#DIV/0!</v>
      </c>
      <c r="ES8" s="69" t="e">
        <f t="shared" ref="ES8" si="161">(ES7-ER7)/ES7</f>
        <v>#DIV/0!</v>
      </c>
      <c r="ET8" s="69" t="e">
        <f t="shared" ref="ET8" si="162">(ET7-ES7)/ET7</f>
        <v>#DIV/0!</v>
      </c>
      <c r="EU8" s="69" t="e">
        <f t="shared" ref="EU8" si="163">(EU7-ET7)/EU7</f>
        <v>#DIV/0!</v>
      </c>
      <c r="EV8" s="69" t="e">
        <f t="shared" ref="EV8" si="164">(EV7-EU7)/EV7</f>
        <v>#DIV/0!</v>
      </c>
      <c r="EW8" s="69" t="e">
        <f t="shared" ref="EW8" si="165">(EW7-EV7)/EW7</f>
        <v>#DIV/0!</v>
      </c>
      <c r="EX8" s="69" t="e">
        <f t="shared" ref="EX8" si="166">(EX7-EW7)/EX7</f>
        <v>#DIV/0!</v>
      </c>
      <c r="EY8" s="69" t="e">
        <f t="shared" ref="EY8" si="167">(EY7-EX7)/EY7</f>
        <v>#DIV/0!</v>
      </c>
      <c r="EZ8" s="69" t="e">
        <f t="shared" ref="EZ8" si="168">(EZ7-EY7)/EZ7</f>
        <v>#DIV/0!</v>
      </c>
      <c r="FA8" s="69" t="e">
        <f t="shared" ref="FA8" si="169">(FA7-EZ7)/FA7</f>
        <v>#DIV/0!</v>
      </c>
      <c r="FB8" s="69" t="e">
        <f t="shared" ref="FB8" si="170">(FB7-FA7)/FB7</f>
        <v>#DIV/0!</v>
      </c>
      <c r="FC8" s="69" t="e">
        <f t="shared" ref="FC8" si="171">(FC7-FB7)/FC7</f>
        <v>#DIV/0!</v>
      </c>
      <c r="FD8" s="69" t="e">
        <f t="shared" ref="FD8" si="172">(FD7-FC7)/FD7</f>
        <v>#DIV/0!</v>
      </c>
      <c r="FE8" s="69" t="e">
        <f t="shared" ref="FE8" si="173">(FE7-FD7)/FE7</f>
        <v>#DIV/0!</v>
      </c>
      <c r="FF8" s="69" t="e">
        <f t="shared" ref="FF8" si="174">(FF7-FE7)/FF7</f>
        <v>#DIV/0!</v>
      </c>
      <c r="FG8" s="69" t="e">
        <f t="shared" ref="FG8" si="175">(FG7-FF7)/FG7</f>
        <v>#DIV/0!</v>
      </c>
      <c r="FH8" s="69" t="e">
        <f t="shared" ref="FH8" si="176">(FH7-FG7)/FH7</f>
        <v>#DIV/0!</v>
      </c>
      <c r="FI8" s="69" t="e">
        <f t="shared" ref="FI8" si="177">(FI7-FH7)/FI7</f>
        <v>#DIV/0!</v>
      </c>
      <c r="FJ8" s="69" t="e">
        <f t="shared" ref="FJ8" si="178">(FJ7-FI7)/FJ7</f>
        <v>#DIV/0!</v>
      </c>
      <c r="FK8" s="69" t="e">
        <f t="shared" ref="FK8" si="179">(FK7-FJ7)/FK7</f>
        <v>#DIV/0!</v>
      </c>
      <c r="FL8" s="69" t="e">
        <f t="shared" ref="FL8" si="180">(FL7-FK7)/FL7</f>
        <v>#DIV/0!</v>
      </c>
      <c r="FM8" s="69" t="e">
        <f t="shared" ref="FM8" si="181">(FM7-FL7)/FM7</f>
        <v>#DIV/0!</v>
      </c>
      <c r="FN8" s="69" t="e">
        <f t="shared" ref="FN8" si="182">(FN7-FM7)/FN7</f>
        <v>#DIV/0!</v>
      </c>
      <c r="FO8" s="69" t="e">
        <f t="shared" ref="FO8" si="183">(FO7-FN7)/FO7</f>
        <v>#DIV/0!</v>
      </c>
      <c r="FP8" s="69" t="e">
        <f t="shared" ref="FP8" si="184">(FP7-FO7)/FP7</f>
        <v>#DIV/0!</v>
      </c>
      <c r="FQ8" s="69" t="e">
        <f t="shared" ref="FQ8" si="185">(FQ7-FP7)/FQ7</f>
        <v>#DIV/0!</v>
      </c>
      <c r="FR8" s="69" t="e">
        <f t="shared" ref="FR8" si="186">(FR7-FQ7)/FR7</f>
        <v>#DIV/0!</v>
      </c>
      <c r="FS8" s="69" t="e">
        <f t="shared" ref="FS8" si="187">(FS7-FR7)/FS7</f>
        <v>#DIV/0!</v>
      </c>
      <c r="FT8" s="69" t="e">
        <f t="shared" ref="FT8" si="188">(FT7-FS7)/FT7</f>
        <v>#DIV/0!</v>
      </c>
      <c r="FU8" s="69" t="e">
        <f t="shared" ref="FU8" si="189">(FU7-FT7)/FU7</f>
        <v>#DIV/0!</v>
      </c>
      <c r="FV8" s="69" t="e">
        <f t="shared" ref="FV8" si="190">(FV7-FU7)/FV7</f>
        <v>#DIV/0!</v>
      </c>
      <c r="FW8" s="69" t="e">
        <f t="shared" ref="FW8" si="191">(FW7-FV7)/FW7</f>
        <v>#DIV/0!</v>
      </c>
      <c r="FX8" s="69" t="e">
        <f t="shared" ref="FX8" si="192">(FX7-FW7)/FX7</f>
        <v>#DIV/0!</v>
      </c>
      <c r="FY8" s="69" t="e">
        <f t="shared" ref="FY8" si="193">(FY7-FX7)/FY7</f>
        <v>#DIV/0!</v>
      </c>
      <c r="FZ8" s="69" t="e">
        <f t="shared" ref="FZ8" si="194">(FZ7-FY7)/FZ7</f>
        <v>#DIV/0!</v>
      </c>
      <c r="GA8" s="69" t="e">
        <f t="shared" ref="GA8" si="195">(GA7-FZ7)/GA7</f>
        <v>#DIV/0!</v>
      </c>
      <c r="GB8" s="69" t="e">
        <f t="shared" ref="GB8" si="196">(GB7-GA7)/GB7</f>
        <v>#DIV/0!</v>
      </c>
      <c r="GC8" s="69" t="e">
        <f t="shared" ref="GC8" si="197">(GC7-GB7)/GC7</f>
        <v>#DIV/0!</v>
      </c>
      <c r="GD8" s="69" t="e">
        <f t="shared" ref="GD8" si="198">(GD7-GC7)/GD7</f>
        <v>#DIV/0!</v>
      </c>
      <c r="GE8" s="69" t="e">
        <f t="shared" ref="GE8" si="199">(GE7-GD7)/GE7</f>
        <v>#DIV/0!</v>
      </c>
      <c r="GF8" s="69" t="e">
        <f t="shared" ref="GF8" si="200">(GF7-GE7)/GF7</f>
        <v>#DIV/0!</v>
      </c>
      <c r="GG8" s="69" t="e">
        <f t="shared" ref="GG8" si="201">(GG7-GF7)/GG7</f>
        <v>#DIV/0!</v>
      </c>
    </row>
    <row r="9" spans="2:189" ht="16" thickBot="1">
      <c r="B9" s="106"/>
      <c r="C9" s="70" t="s">
        <v>80</v>
      </c>
      <c r="D9" s="71">
        <v>0</v>
      </c>
      <c r="E9" s="71">
        <f>E7-D7</f>
        <v>0</v>
      </c>
      <c r="F9" s="71">
        <f t="shared" ref="F9:BQ9" si="202">F7-E7</f>
        <v>0</v>
      </c>
      <c r="G9" s="71">
        <f t="shared" si="202"/>
        <v>0</v>
      </c>
      <c r="H9" s="71">
        <f t="shared" si="202"/>
        <v>0</v>
      </c>
      <c r="I9" s="71">
        <f t="shared" si="202"/>
        <v>0</v>
      </c>
      <c r="J9" s="71">
        <f t="shared" si="202"/>
        <v>0</v>
      </c>
      <c r="K9" s="71">
        <f t="shared" si="202"/>
        <v>0</v>
      </c>
      <c r="L9" s="71">
        <f t="shared" si="202"/>
        <v>0</v>
      </c>
      <c r="M9" s="71">
        <f t="shared" si="202"/>
        <v>0</v>
      </c>
      <c r="N9" s="71">
        <f t="shared" si="202"/>
        <v>0</v>
      </c>
      <c r="O9" s="71">
        <f t="shared" si="202"/>
        <v>0</v>
      </c>
      <c r="P9" s="71">
        <f t="shared" si="202"/>
        <v>0</v>
      </c>
      <c r="Q9" s="71">
        <f t="shared" si="202"/>
        <v>0</v>
      </c>
      <c r="R9" s="71">
        <f t="shared" si="202"/>
        <v>0</v>
      </c>
      <c r="S9" s="71">
        <f t="shared" si="202"/>
        <v>0</v>
      </c>
      <c r="T9" s="71">
        <f t="shared" si="202"/>
        <v>0</v>
      </c>
      <c r="U9" s="71">
        <f t="shared" si="202"/>
        <v>0</v>
      </c>
      <c r="V9" s="71">
        <f t="shared" si="202"/>
        <v>0</v>
      </c>
      <c r="W9" s="71">
        <f t="shared" si="202"/>
        <v>0</v>
      </c>
      <c r="X9" s="71">
        <f t="shared" si="202"/>
        <v>0</v>
      </c>
      <c r="Y9" s="71">
        <f t="shared" si="202"/>
        <v>0</v>
      </c>
      <c r="Z9" s="71">
        <f t="shared" si="202"/>
        <v>0</v>
      </c>
      <c r="AA9" s="71">
        <f t="shared" si="202"/>
        <v>1</v>
      </c>
      <c r="AB9" s="71">
        <f t="shared" si="202"/>
        <v>3</v>
      </c>
      <c r="AC9" s="71">
        <f t="shared" si="202"/>
        <v>1</v>
      </c>
      <c r="AD9" s="71">
        <f t="shared" si="202"/>
        <v>4</v>
      </c>
      <c r="AE9" s="71">
        <f t="shared" si="202"/>
        <v>5</v>
      </c>
      <c r="AF9" s="71">
        <f t="shared" si="202"/>
        <v>6</v>
      </c>
      <c r="AG9" s="71">
        <f t="shared" si="202"/>
        <v>8</v>
      </c>
      <c r="AH9" s="71">
        <f t="shared" si="202"/>
        <v>5</v>
      </c>
      <c r="AI9" s="71">
        <f t="shared" si="202"/>
        <v>11</v>
      </c>
      <c r="AJ9" s="71">
        <f t="shared" si="202"/>
        <v>17</v>
      </c>
      <c r="AK9" s="71">
        <f t="shared" si="202"/>
        <v>13</v>
      </c>
      <c r="AL9" s="71">
        <f t="shared" si="202"/>
        <v>9</v>
      </c>
      <c r="AM9" s="71">
        <f t="shared" si="202"/>
        <v>12</v>
      </c>
      <c r="AN9" s="71">
        <f t="shared" si="202"/>
        <v>12</v>
      </c>
      <c r="AO9" s="71">
        <f t="shared" si="202"/>
        <v>23</v>
      </c>
      <c r="AP9" s="71">
        <f t="shared" si="202"/>
        <v>11</v>
      </c>
      <c r="AQ9" s="71">
        <f t="shared" si="202"/>
        <v>17</v>
      </c>
      <c r="AR9" s="71">
        <f t="shared" si="202"/>
        <v>10</v>
      </c>
      <c r="AS9" s="71">
        <f t="shared" si="202"/>
        <v>18</v>
      </c>
      <c r="AT9" s="71">
        <f t="shared" si="202"/>
        <v>22</v>
      </c>
      <c r="AU9" s="71">
        <f t="shared" si="202"/>
        <v>16</v>
      </c>
      <c r="AV9" s="71">
        <f t="shared" si="202"/>
        <v>16</v>
      </c>
      <c r="AW9" s="71">
        <f t="shared" si="202"/>
        <v>18</v>
      </c>
      <c r="AX9" s="71">
        <f t="shared" si="202"/>
        <v>22</v>
      </c>
      <c r="AY9" s="71">
        <f t="shared" si="202"/>
        <v>23</v>
      </c>
      <c r="AZ9" s="71">
        <f t="shared" si="202"/>
        <v>18</v>
      </c>
      <c r="BA9" s="71">
        <f t="shared" si="202"/>
        <v>18</v>
      </c>
      <c r="BB9" s="71">
        <f t="shared" si="202"/>
        <v>16</v>
      </c>
      <c r="BC9" s="71">
        <f t="shared" si="202"/>
        <v>22</v>
      </c>
      <c r="BD9" s="71">
        <f t="shared" si="202"/>
        <v>16</v>
      </c>
      <c r="BE9" s="71">
        <f t="shared" si="202"/>
        <v>16</v>
      </c>
      <c r="BF9" s="71">
        <f t="shared" si="202"/>
        <v>15</v>
      </c>
      <c r="BG9" s="71">
        <f t="shared" si="202"/>
        <v>17</v>
      </c>
      <c r="BH9" s="71">
        <f t="shared" si="202"/>
        <v>13</v>
      </c>
      <c r="BI9" s="71">
        <f t="shared" si="202"/>
        <v>21</v>
      </c>
      <c r="BJ9" s="71">
        <f t="shared" si="202"/>
        <v>16</v>
      </c>
      <c r="BK9" s="71">
        <f t="shared" si="202"/>
        <v>11</v>
      </c>
      <c r="BL9" s="71">
        <f t="shared" si="202"/>
        <v>17</v>
      </c>
      <c r="BM9" s="71">
        <f t="shared" si="202"/>
        <v>17</v>
      </c>
      <c r="BN9" s="71">
        <f t="shared" si="202"/>
        <v>10</v>
      </c>
      <c r="BO9" s="71">
        <f t="shared" si="202"/>
        <v>10</v>
      </c>
      <c r="BP9" s="71">
        <f t="shared" si="202"/>
        <v>10</v>
      </c>
      <c r="BQ9" s="71">
        <f t="shared" si="202"/>
        <v>12</v>
      </c>
      <c r="BR9" s="71">
        <f t="shared" ref="BR9:CM9" si="203">BR7-BQ7</f>
        <v>7</v>
      </c>
      <c r="BS9" s="71">
        <f t="shared" si="203"/>
        <v>12</v>
      </c>
      <c r="BT9" s="71">
        <f t="shared" si="203"/>
        <v>12</v>
      </c>
      <c r="BU9" s="71">
        <f t="shared" si="203"/>
        <v>4</v>
      </c>
      <c r="BV9" s="71">
        <f t="shared" si="203"/>
        <v>10</v>
      </c>
      <c r="BW9" s="71">
        <f t="shared" si="203"/>
        <v>11</v>
      </c>
      <c r="BX9" s="71">
        <f t="shared" si="203"/>
        <v>5</v>
      </c>
      <c r="BY9" s="71">
        <f t="shared" si="203"/>
        <v>6</v>
      </c>
      <c r="BZ9" s="71">
        <f t="shared" si="203"/>
        <v>3</v>
      </c>
      <c r="CA9" s="71">
        <f t="shared" si="203"/>
        <v>3</v>
      </c>
      <c r="CB9" s="71">
        <f t="shared" si="203"/>
        <v>9</v>
      </c>
      <c r="CC9" s="71">
        <f t="shared" si="203"/>
        <v>7</v>
      </c>
      <c r="CD9" s="71">
        <f t="shared" si="203"/>
        <v>7</v>
      </c>
      <c r="CE9" s="71">
        <f t="shared" si="203"/>
        <v>3</v>
      </c>
      <c r="CF9" s="71">
        <f t="shared" si="203"/>
        <v>7</v>
      </c>
      <c r="CG9" s="71">
        <f t="shared" si="203"/>
        <v>9</v>
      </c>
      <c r="CH9" s="71">
        <f t="shared" si="203"/>
        <v>5</v>
      </c>
      <c r="CI9" s="71">
        <f t="shared" si="203"/>
        <v>9</v>
      </c>
      <c r="CJ9" s="71">
        <f t="shared" si="203"/>
        <v>6</v>
      </c>
      <c r="CK9" s="71">
        <f t="shared" si="203"/>
        <v>4</v>
      </c>
      <c r="CL9" s="71">
        <f t="shared" si="203"/>
        <v>8</v>
      </c>
      <c r="CM9" s="71">
        <f t="shared" si="203"/>
        <v>7</v>
      </c>
      <c r="CN9" s="71">
        <f t="shared" ref="CN9:EI9" si="204">CN7-CM7</f>
        <v>6</v>
      </c>
      <c r="CO9" s="71">
        <f t="shared" si="204"/>
        <v>6</v>
      </c>
      <c r="CP9" s="71">
        <f t="shared" si="204"/>
        <v>8</v>
      </c>
      <c r="CQ9" s="71">
        <f t="shared" si="204"/>
        <v>3</v>
      </c>
      <c r="CR9" s="71">
        <f t="shared" si="204"/>
        <v>6</v>
      </c>
      <c r="CS9" s="71">
        <f t="shared" si="204"/>
        <v>8</v>
      </c>
      <c r="CT9" s="71">
        <f t="shared" si="204"/>
        <v>4</v>
      </c>
      <c r="CU9" s="71">
        <f t="shared" si="204"/>
        <v>-773</v>
      </c>
      <c r="CV9" s="71">
        <f t="shared" si="204"/>
        <v>0</v>
      </c>
      <c r="CW9" s="71">
        <f t="shared" si="204"/>
        <v>0</v>
      </c>
      <c r="CX9" s="71">
        <f t="shared" si="204"/>
        <v>0</v>
      </c>
      <c r="CY9" s="71">
        <f t="shared" si="204"/>
        <v>0</v>
      </c>
      <c r="CZ9" s="71">
        <f t="shared" si="204"/>
        <v>0</v>
      </c>
      <c r="DA9" s="71">
        <f t="shared" si="204"/>
        <v>0</v>
      </c>
      <c r="DB9" s="71">
        <f t="shared" si="204"/>
        <v>0</v>
      </c>
      <c r="DC9" s="71">
        <f t="shared" si="204"/>
        <v>0</v>
      </c>
      <c r="DD9" s="71">
        <f t="shared" si="204"/>
        <v>0</v>
      </c>
      <c r="DE9" s="71">
        <f t="shared" si="204"/>
        <v>0</v>
      </c>
      <c r="DF9" s="71">
        <f t="shared" si="204"/>
        <v>0</v>
      </c>
      <c r="DG9" s="71">
        <f t="shared" si="204"/>
        <v>0</v>
      </c>
      <c r="DH9" s="71">
        <f t="shared" si="204"/>
        <v>0</v>
      </c>
      <c r="DI9" s="71">
        <f t="shared" si="204"/>
        <v>0</v>
      </c>
      <c r="DJ9" s="71">
        <f t="shared" si="204"/>
        <v>0</v>
      </c>
      <c r="DK9" s="71">
        <f t="shared" si="204"/>
        <v>0</v>
      </c>
      <c r="DL9" s="71">
        <f t="shared" si="204"/>
        <v>0</v>
      </c>
      <c r="DM9" s="71">
        <f t="shared" si="204"/>
        <v>0</v>
      </c>
      <c r="DN9" s="71">
        <f t="shared" si="204"/>
        <v>0</v>
      </c>
      <c r="DO9" s="71">
        <f t="shared" si="204"/>
        <v>0</v>
      </c>
      <c r="DP9" s="71">
        <f t="shared" si="204"/>
        <v>0</v>
      </c>
      <c r="DQ9" s="71">
        <f t="shared" si="204"/>
        <v>0</v>
      </c>
      <c r="DR9" s="71">
        <f t="shared" si="204"/>
        <v>0</v>
      </c>
      <c r="DS9" s="71">
        <f t="shared" si="204"/>
        <v>0</v>
      </c>
      <c r="DT9" s="71">
        <f t="shared" si="204"/>
        <v>0</v>
      </c>
      <c r="DU9" s="71">
        <f t="shared" si="204"/>
        <v>0</v>
      </c>
      <c r="DV9" s="71">
        <f t="shared" si="204"/>
        <v>0</v>
      </c>
      <c r="DW9" s="71">
        <f t="shared" si="204"/>
        <v>0</v>
      </c>
      <c r="DX9" s="71">
        <f t="shared" si="204"/>
        <v>0</v>
      </c>
      <c r="DY9" s="71">
        <f t="shared" si="204"/>
        <v>0</v>
      </c>
      <c r="DZ9" s="71">
        <f t="shared" si="204"/>
        <v>0</v>
      </c>
      <c r="EA9" s="71">
        <f t="shared" si="204"/>
        <v>0</v>
      </c>
      <c r="EB9" s="71">
        <f t="shared" si="204"/>
        <v>0</v>
      </c>
      <c r="EC9" s="71">
        <f t="shared" si="204"/>
        <v>0</v>
      </c>
      <c r="ED9" s="71">
        <f t="shared" si="204"/>
        <v>0</v>
      </c>
      <c r="EE9" s="71">
        <f t="shared" si="204"/>
        <v>0</v>
      </c>
      <c r="EF9" s="71">
        <f t="shared" si="204"/>
        <v>0</v>
      </c>
      <c r="EG9" s="71">
        <f t="shared" si="204"/>
        <v>0</v>
      </c>
      <c r="EH9" s="71">
        <f t="shared" si="204"/>
        <v>0</v>
      </c>
      <c r="EI9" s="71">
        <f t="shared" si="204"/>
        <v>0</v>
      </c>
      <c r="EJ9" s="71">
        <f t="shared" ref="EJ9:GG9" si="205">EJ7-EI7</f>
        <v>0</v>
      </c>
      <c r="EK9" s="71">
        <f t="shared" si="205"/>
        <v>0</v>
      </c>
      <c r="EL9" s="71">
        <f t="shared" si="205"/>
        <v>0</v>
      </c>
      <c r="EM9" s="71">
        <f t="shared" si="205"/>
        <v>0</v>
      </c>
      <c r="EN9" s="71">
        <f t="shared" si="205"/>
        <v>0</v>
      </c>
      <c r="EO9" s="71">
        <f t="shared" si="205"/>
        <v>0</v>
      </c>
      <c r="EP9" s="71">
        <f t="shared" si="205"/>
        <v>0</v>
      </c>
      <c r="EQ9" s="71">
        <f t="shared" si="205"/>
        <v>0</v>
      </c>
      <c r="ER9" s="71">
        <f t="shared" si="205"/>
        <v>0</v>
      </c>
      <c r="ES9" s="71">
        <f t="shared" si="205"/>
        <v>0</v>
      </c>
      <c r="ET9" s="71">
        <f t="shared" si="205"/>
        <v>0</v>
      </c>
      <c r="EU9" s="71">
        <f t="shared" si="205"/>
        <v>0</v>
      </c>
      <c r="EV9" s="71">
        <f t="shared" si="205"/>
        <v>0</v>
      </c>
      <c r="EW9" s="71">
        <f t="shared" si="205"/>
        <v>0</v>
      </c>
      <c r="EX9" s="71">
        <f t="shared" si="205"/>
        <v>0</v>
      </c>
      <c r="EY9" s="71">
        <f t="shared" si="205"/>
        <v>0</v>
      </c>
      <c r="EZ9" s="71">
        <f t="shared" si="205"/>
        <v>0</v>
      </c>
      <c r="FA9" s="71">
        <f t="shared" si="205"/>
        <v>0</v>
      </c>
      <c r="FB9" s="71">
        <f t="shared" si="205"/>
        <v>0</v>
      </c>
      <c r="FC9" s="71">
        <f t="shared" si="205"/>
        <v>0</v>
      </c>
      <c r="FD9" s="71">
        <f t="shared" si="205"/>
        <v>0</v>
      </c>
      <c r="FE9" s="71">
        <f t="shared" si="205"/>
        <v>0</v>
      </c>
      <c r="FF9" s="71">
        <f t="shared" si="205"/>
        <v>0</v>
      </c>
      <c r="FG9" s="71">
        <f t="shared" si="205"/>
        <v>0</v>
      </c>
      <c r="FH9" s="71">
        <f t="shared" si="205"/>
        <v>0</v>
      </c>
      <c r="FI9" s="71">
        <f t="shared" si="205"/>
        <v>0</v>
      </c>
      <c r="FJ9" s="71">
        <f t="shared" si="205"/>
        <v>0</v>
      </c>
      <c r="FK9" s="71">
        <f t="shared" si="205"/>
        <v>0</v>
      </c>
      <c r="FL9" s="71">
        <f t="shared" si="205"/>
        <v>0</v>
      </c>
      <c r="FM9" s="71">
        <f t="shared" si="205"/>
        <v>0</v>
      </c>
      <c r="FN9" s="71">
        <f t="shared" si="205"/>
        <v>0</v>
      </c>
      <c r="FO9" s="71">
        <f t="shared" si="205"/>
        <v>0</v>
      </c>
      <c r="FP9" s="71">
        <f t="shared" si="205"/>
        <v>0</v>
      </c>
      <c r="FQ9" s="71">
        <f t="shared" si="205"/>
        <v>0</v>
      </c>
      <c r="FR9" s="71">
        <f t="shared" si="205"/>
        <v>0</v>
      </c>
      <c r="FS9" s="71">
        <f t="shared" si="205"/>
        <v>0</v>
      </c>
      <c r="FT9" s="71">
        <f t="shared" si="205"/>
        <v>0</v>
      </c>
      <c r="FU9" s="71">
        <f t="shared" si="205"/>
        <v>0</v>
      </c>
      <c r="FV9" s="71">
        <f t="shared" si="205"/>
        <v>0</v>
      </c>
      <c r="FW9" s="71">
        <f t="shared" si="205"/>
        <v>0</v>
      </c>
      <c r="FX9" s="71">
        <f t="shared" si="205"/>
        <v>0</v>
      </c>
      <c r="FY9" s="71">
        <f t="shared" si="205"/>
        <v>0</v>
      </c>
      <c r="FZ9" s="71">
        <f t="shared" si="205"/>
        <v>0</v>
      </c>
      <c r="GA9" s="71">
        <f t="shared" si="205"/>
        <v>0</v>
      </c>
      <c r="GB9" s="71">
        <f t="shared" si="205"/>
        <v>0</v>
      </c>
      <c r="GC9" s="71">
        <f t="shared" si="205"/>
        <v>0</v>
      </c>
      <c r="GD9" s="71">
        <f t="shared" si="205"/>
        <v>0</v>
      </c>
      <c r="GE9" s="71">
        <f t="shared" si="205"/>
        <v>0</v>
      </c>
      <c r="GF9" s="71">
        <f t="shared" si="205"/>
        <v>0</v>
      </c>
      <c r="GG9" s="71">
        <f t="shared" si="205"/>
        <v>0</v>
      </c>
    </row>
    <row r="10" spans="2:189" ht="9" customHeight="1" thickBot="1">
      <c r="B10" s="68"/>
      <c r="C10" s="68"/>
      <c r="D10" s="68"/>
      <c r="E10" s="68"/>
    </row>
    <row r="11" spans="2:189" ht="16" thickBot="1">
      <c r="B11" s="107" t="s">
        <v>2</v>
      </c>
      <c r="C11" s="76" t="s">
        <v>87</v>
      </c>
      <c r="D11" s="76">
        <v>0</v>
      </c>
      <c r="E11" s="76">
        <v>0</v>
      </c>
      <c r="F11" s="76">
        <v>0</v>
      </c>
      <c r="G11" s="76">
        <v>0</v>
      </c>
      <c r="H11" s="76">
        <v>0</v>
      </c>
      <c r="I11" s="76">
        <v>0</v>
      </c>
      <c r="J11" s="76">
        <v>1</v>
      </c>
      <c r="K11" s="76">
        <v>1</v>
      </c>
      <c r="L11" s="76">
        <v>1</v>
      </c>
      <c r="M11" s="76">
        <v>1</v>
      </c>
      <c r="N11" s="76">
        <v>1</v>
      </c>
      <c r="O11" s="76">
        <v>1</v>
      </c>
      <c r="P11" s="76">
        <v>1</v>
      </c>
      <c r="Q11" s="76">
        <v>2</v>
      </c>
      <c r="R11" s="76">
        <v>3</v>
      </c>
      <c r="S11" s="76">
        <v>5</v>
      </c>
      <c r="T11" s="76">
        <v>6</v>
      </c>
      <c r="U11" s="76">
        <v>8</v>
      </c>
      <c r="V11" s="76">
        <v>10</v>
      </c>
      <c r="W11" s="76">
        <v>31</v>
      </c>
      <c r="X11" s="76">
        <v>51</v>
      </c>
      <c r="Y11" s="76">
        <v>74</v>
      </c>
      <c r="Z11" s="76">
        <v>86</v>
      </c>
      <c r="AA11" s="76">
        <v>106</v>
      </c>
      <c r="AB11" s="76">
        <v>137</v>
      </c>
      <c r="AC11" s="76">
        <v>180</v>
      </c>
      <c r="AD11" s="76">
        <v>238</v>
      </c>
      <c r="AE11" s="76">
        <v>293</v>
      </c>
      <c r="AF11" s="76">
        <v>365</v>
      </c>
      <c r="AG11" s="76">
        <v>435</v>
      </c>
      <c r="AH11" s="76">
        <v>520</v>
      </c>
      <c r="AI11" s="76">
        <v>647</v>
      </c>
      <c r="AJ11" s="76">
        <v>709</v>
      </c>
      <c r="AK11" s="76">
        <v>784</v>
      </c>
      <c r="AL11" s="76">
        <v>911</v>
      </c>
      <c r="AM11" s="76">
        <v>1043</v>
      </c>
      <c r="AN11" s="76">
        <v>1161</v>
      </c>
      <c r="AO11" s="76">
        <v>1286</v>
      </c>
      <c r="AP11" s="76">
        <v>1372</v>
      </c>
      <c r="AQ11" s="76">
        <v>1442</v>
      </c>
      <c r="AR11" s="76">
        <v>1521</v>
      </c>
      <c r="AS11" s="76">
        <v>1766</v>
      </c>
      <c r="AT11" s="76">
        <v>1865</v>
      </c>
      <c r="AU11" s="76">
        <v>1905</v>
      </c>
      <c r="AV11" s="76">
        <v>2197</v>
      </c>
      <c r="AW11" s="76">
        <v>2327</v>
      </c>
      <c r="AX11" s="76">
        <v>2426</v>
      </c>
      <c r="AY11" s="76">
        <v>2477</v>
      </c>
      <c r="AZ11" s="76">
        <v>2549</v>
      </c>
      <c r="BA11" s="76">
        <v>2629</v>
      </c>
      <c r="BB11" s="76">
        <v>2756</v>
      </c>
      <c r="BC11" s="76">
        <v>2778</v>
      </c>
      <c r="BD11" s="76">
        <v>2863</v>
      </c>
      <c r="BE11" s="76">
        <v>2923</v>
      </c>
      <c r="BF11" s="76">
        <v>2952</v>
      </c>
      <c r="BG11" s="76">
        <v>2999</v>
      </c>
      <c r="BH11" s="76">
        <v>3053</v>
      </c>
      <c r="BI11" s="76">
        <v>3084</v>
      </c>
      <c r="BJ11" s="76">
        <v>3116</v>
      </c>
      <c r="BK11" s="76">
        <v>3183</v>
      </c>
      <c r="BL11" s="76">
        <v>3232</v>
      </c>
      <c r="BM11" s="76">
        <v>3252</v>
      </c>
      <c r="BN11" s="76">
        <v>3289</v>
      </c>
      <c r="BO11" s="76">
        <v>3340</v>
      </c>
      <c r="BP11" s="76">
        <v>3389</v>
      </c>
      <c r="BQ11" s="76">
        <v>3419</v>
      </c>
      <c r="BR11" s="76">
        <v>3426</v>
      </c>
      <c r="BS11" s="76">
        <v>3447</v>
      </c>
      <c r="BT11" s="76">
        <v>3478</v>
      </c>
      <c r="BU11" s="76">
        <v>3489</v>
      </c>
      <c r="BV11" s="76">
        <v>3505</v>
      </c>
      <c r="BW11" s="76">
        <v>3545</v>
      </c>
      <c r="BX11" s="76">
        <v>3564</v>
      </c>
      <c r="BY11" s="76">
        <v>3581</v>
      </c>
      <c r="BZ11" s="76">
        <v>3581</v>
      </c>
      <c r="CA11" s="80">
        <v>3545</v>
      </c>
      <c r="CB11" s="76">
        <v>3553</v>
      </c>
      <c r="CC11" s="76">
        <v>3559</v>
      </c>
      <c r="CD11" s="76">
        <v>3569</v>
      </c>
      <c r="CE11" s="76">
        <v>3598</v>
      </c>
      <c r="CF11" s="76">
        <v>3609</v>
      </c>
      <c r="CG11" s="76">
        <v>3626</v>
      </c>
      <c r="CH11" s="76">
        <v>3628</v>
      </c>
      <c r="CI11" s="76">
        <v>3644</v>
      </c>
      <c r="CJ11" s="76">
        <v>3655</v>
      </c>
      <c r="CK11" s="76">
        <v>3662</v>
      </c>
      <c r="CL11" s="76">
        <v>3664</v>
      </c>
      <c r="CM11" s="76">
        <v>3676</v>
      </c>
      <c r="CN11" s="76">
        <v>3683</v>
      </c>
      <c r="CO11" s="76">
        <v>3683</v>
      </c>
      <c r="CP11" s="76">
        <v>3690</v>
      </c>
      <c r="CQ11" s="76">
        <v>3690</v>
      </c>
      <c r="CR11" s="76">
        <v>3710</v>
      </c>
      <c r="CS11" s="76">
        <v>3728</v>
      </c>
      <c r="CT11" s="76">
        <v>3739</v>
      </c>
      <c r="CU11" s="76"/>
      <c r="CV11" s="76"/>
      <c r="CW11" s="76"/>
      <c r="CX11" s="76"/>
      <c r="CY11" s="76"/>
      <c r="CZ11" s="76"/>
      <c r="DA11" s="76"/>
      <c r="DB11" s="76"/>
      <c r="DC11" s="76"/>
      <c r="DD11" s="76"/>
      <c r="DE11" s="76"/>
      <c r="DF11" s="76"/>
      <c r="DG11" s="76"/>
      <c r="DH11" s="76"/>
      <c r="DI11" s="76"/>
      <c r="DJ11" s="76"/>
      <c r="DK11" s="76"/>
      <c r="DL11" s="76"/>
      <c r="DM11" s="76"/>
      <c r="DN11" s="76"/>
      <c r="DO11" s="76"/>
      <c r="DP11" s="76"/>
      <c r="DQ11" s="76"/>
      <c r="DR11" s="76"/>
      <c r="DS11" s="76"/>
      <c r="DT11" s="76"/>
      <c r="DU11" s="76"/>
      <c r="DV11" s="76"/>
      <c r="DW11" s="76"/>
      <c r="DX11" s="76"/>
      <c r="DY11" s="76"/>
      <c r="DZ11" s="76"/>
      <c r="EA11" s="76"/>
      <c r="EB11" s="76"/>
      <c r="EC11" s="76"/>
      <c r="ED11" s="76"/>
      <c r="EE11" s="76"/>
      <c r="EF11" s="76"/>
      <c r="EG11" s="76"/>
      <c r="EH11" s="76"/>
      <c r="EI11" s="76"/>
      <c r="EJ11" s="76"/>
      <c r="EK11" s="76"/>
      <c r="EL11" s="76"/>
      <c r="EM11" s="76"/>
      <c r="EN11" s="76"/>
      <c r="EO11" s="76"/>
      <c r="EP11" s="76"/>
      <c r="EQ11" s="76"/>
      <c r="ER11" s="76"/>
      <c r="ES11" s="76"/>
      <c r="ET11" s="76"/>
      <c r="EU11" s="76"/>
      <c r="EV11" s="76"/>
      <c r="EW11" s="76"/>
      <c r="EX11" s="76"/>
      <c r="EY11" s="76"/>
      <c r="EZ11" s="76"/>
      <c r="FA11" s="76"/>
      <c r="FB11" s="76"/>
      <c r="FC11" s="76"/>
      <c r="FD11" s="76"/>
      <c r="FE11" s="76"/>
      <c r="FF11" s="76"/>
      <c r="FG11" s="76"/>
      <c r="FH11" s="76"/>
      <c r="FI11" s="76"/>
      <c r="FJ11" s="76"/>
      <c r="FK11" s="76"/>
      <c r="FL11" s="76"/>
      <c r="FM11" s="76"/>
      <c r="FN11" s="76"/>
      <c r="FO11" s="76"/>
      <c r="FP11" s="76"/>
      <c r="FQ11" s="76"/>
      <c r="FR11" s="76"/>
      <c r="FS11" s="76"/>
      <c r="FT11" s="76"/>
      <c r="FU11" s="76"/>
      <c r="FV11" s="76"/>
      <c r="FW11" s="76"/>
      <c r="FX11" s="76"/>
      <c r="FY11" s="76"/>
      <c r="FZ11" s="76"/>
      <c r="GA11" s="76"/>
      <c r="GB11" s="76"/>
      <c r="GC11" s="76"/>
      <c r="GD11" s="76"/>
      <c r="GE11" s="76"/>
      <c r="GF11" s="76"/>
      <c r="GG11" s="76"/>
    </row>
    <row r="12" spans="2:189">
      <c r="B12" s="108"/>
      <c r="C12" s="35" t="s">
        <v>81</v>
      </c>
      <c r="D12" s="35">
        <v>0</v>
      </c>
      <c r="E12" s="35" t="e">
        <f>(E11-D11)/E11</f>
        <v>#DIV/0!</v>
      </c>
      <c r="F12" s="35" t="e">
        <f t="shared" ref="F12:BQ12" si="206">(F11-E11)/F11</f>
        <v>#DIV/0!</v>
      </c>
      <c r="G12" s="35" t="e">
        <f t="shared" si="206"/>
        <v>#DIV/0!</v>
      </c>
      <c r="H12" s="35" t="e">
        <f t="shared" si="206"/>
        <v>#DIV/0!</v>
      </c>
      <c r="I12" s="35" t="e">
        <f t="shared" si="206"/>
        <v>#DIV/0!</v>
      </c>
      <c r="J12" s="35">
        <f t="shared" si="206"/>
        <v>1</v>
      </c>
      <c r="K12" s="35">
        <f t="shared" si="206"/>
        <v>0</v>
      </c>
      <c r="L12" s="35">
        <f t="shared" si="206"/>
        <v>0</v>
      </c>
      <c r="M12" s="35">
        <f t="shared" si="206"/>
        <v>0</v>
      </c>
      <c r="N12" s="35">
        <f t="shared" si="206"/>
        <v>0</v>
      </c>
      <c r="O12" s="35">
        <f t="shared" si="206"/>
        <v>0</v>
      </c>
      <c r="P12" s="35">
        <f t="shared" si="206"/>
        <v>0</v>
      </c>
      <c r="Q12" s="35">
        <f t="shared" si="206"/>
        <v>0.5</v>
      </c>
      <c r="R12" s="35">
        <f t="shared" si="206"/>
        <v>0.33333333333333331</v>
      </c>
      <c r="S12" s="35">
        <f t="shared" si="206"/>
        <v>0.4</v>
      </c>
      <c r="T12" s="35">
        <f t="shared" si="206"/>
        <v>0.16666666666666666</v>
      </c>
      <c r="U12" s="35">
        <f t="shared" si="206"/>
        <v>0.25</v>
      </c>
      <c r="V12" s="35">
        <f t="shared" si="206"/>
        <v>0.2</v>
      </c>
      <c r="W12" s="35">
        <f t="shared" si="206"/>
        <v>0.67741935483870963</v>
      </c>
      <c r="X12" s="35">
        <f t="shared" si="206"/>
        <v>0.39215686274509803</v>
      </c>
      <c r="Y12" s="35">
        <f t="shared" si="206"/>
        <v>0.3108108108108108</v>
      </c>
      <c r="Z12" s="35">
        <f t="shared" si="206"/>
        <v>0.13953488372093023</v>
      </c>
      <c r="AA12" s="35">
        <f t="shared" si="206"/>
        <v>0.18867924528301888</v>
      </c>
      <c r="AB12" s="35">
        <f t="shared" si="206"/>
        <v>0.22627737226277372</v>
      </c>
      <c r="AC12" s="35">
        <f t="shared" si="206"/>
        <v>0.2388888888888889</v>
      </c>
      <c r="AD12" s="35">
        <f t="shared" si="206"/>
        <v>0.24369747899159663</v>
      </c>
      <c r="AE12" s="35">
        <f t="shared" si="206"/>
        <v>0.18771331058020477</v>
      </c>
      <c r="AF12" s="35">
        <f t="shared" si="206"/>
        <v>0.19726027397260273</v>
      </c>
      <c r="AG12" s="35">
        <f t="shared" si="206"/>
        <v>0.16091954022988506</v>
      </c>
      <c r="AH12" s="35">
        <f t="shared" si="206"/>
        <v>0.16346153846153846</v>
      </c>
      <c r="AI12" s="35">
        <f t="shared" si="206"/>
        <v>0.19629057187017002</v>
      </c>
      <c r="AJ12" s="35">
        <f t="shared" si="206"/>
        <v>8.744710860366714E-2</v>
      </c>
      <c r="AK12" s="35">
        <f t="shared" si="206"/>
        <v>9.5663265306122444E-2</v>
      </c>
      <c r="AL12" s="35">
        <f t="shared" si="206"/>
        <v>0.13940724478594951</v>
      </c>
      <c r="AM12" s="35">
        <f t="shared" si="206"/>
        <v>0.12655800575263662</v>
      </c>
      <c r="AN12" s="35">
        <f t="shared" si="206"/>
        <v>0.10163652024117141</v>
      </c>
      <c r="AO12" s="35">
        <f t="shared" si="206"/>
        <v>9.7200622083981336E-2</v>
      </c>
      <c r="AP12" s="35">
        <f t="shared" si="206"/>
        <v>6.2682215743440239E-2</v>
      </c>
      <c r="AQ12" s="35">
        <f t="shared" si="206"/>
        <v>4.8543689320388349E-2</v>
      </c>
      <c r="AR12" s="35">
        <f t="shared" si="206"/>
        <v>5.1939513477975013E-2</v>
      </c>
      <c r="AS12" s="35">
        <f t="shared" si="206"/>
        <v>0.13873159682899208</v>
      </c>
      <c r="AT12" s="35">
        <f t="shared" si="206"/>
        <v>5.3083109919571048E-2</v>
      </c>
      <c r="AU12" s="35">
        <f t="shared" si="206"/>
        <v>2.0997375328083989E-2</v>
      </c>
      <c r="AV12" s="35">
        <f t="shared" si="206"/>
        <v>0.13290851160673645</v>
      </c>
      <c r="AW12" s="35">
        <f t="shared" si="206"/>
        <v>5.5865921787709494E-2</v>
      </c>
      <c r="AX12" s="35">
        <f t="shared" si="206"/>
        <v>4.0807914262159933E-2</v>
      </c>
      <c r="AY12" s="35">
        <f t="shared" si="206"/>
        <v>2.0589422688736373E-2</v>
      </c>
      <c r="AZ12" s="35">
        <f t="shared" si="206"/>
        <v>2.8246371125931737E-2</v>
      </c>
      <c r="BA12" s="35">
        <f t="shared" si="206"/>
        <v>3.0429821224800303E-2</v>
      </c>
      <c r="BB12" s="35">
        <f t="shared" si="206"/>
        <v>4.6081277213352687E-2</v>
      </c>
      <c r="BC12" s="35">
        <f t="shared" si="206"/>
        <v>7.9193664506839456E-3</v>
      </c>
      <c r="BD12" s="35">
        <f t="shared" si="206"/>
        <v>2.9689137268599373E-2</v>
      </c>
      <c r="BE12" s="35">
        <f t="shared" si="206"/>
        <v>2.0526855969893943E-2</v>
      </c>
      <c r="BF12" s="35">
        <f t="shared" si="206"/>
        <v>9.8238482384823845E-3</v>
      </c>
      <c r="BG12" s="35">
        <f t="shared" si="206"/>
        <v>1.5671890630210069E-2</v>
      </c>
      <c r="BH12" s="35">
        <f t="shared" si="206"/>
        <v>1.7687520471667214E-2</v>
      </c>
      <c r="BI12" s="35">
        <f t="shared" si="206"/>
        <v>1.0051880674448769E-2</v>
      </c>
      <c r="BJ12" s="35">
        <f t="shared" si="206"/>
        <v>1.0269576379974325E-2</v>
      </c>
      <c r="BK12" s="35">
        <f t="shared" si="206"/>
        <v>2.1049324536600692E-2</v>
      </c>
      <c r="BL12" s="35">
        <f t="shared" si="206"/>
        <v>1.516089108910891E-2</v>
      </c>
      <c r="BM12" s="35">
        <f t="shared" si="206"/>
        <v>6.1500615006150061E-3</v>
      </c>
      <c r="BN12" s="35">
        <f t="shared" si="206"/>
        <v>1.124961994527212E-2</v>
      </c>
      <c r="BO12" s="35">
        <f t="shared" si="206"/>
        <v>1.5269461077844311E-2</v>
      </c>
      <c r="BP12" s="35">
        <f t="shared" si="206"/>
        <v>1.4458542342874005E-2</v>
      </c>
      <c r="BQ12" s="35">
        <f t="shared" si="206"/>
        <v>8.7744954665106758E-3</v>
      </c>
      <c r="BR12" s="35">
        <f t="shared" ref="BR12:CN12" si="207">(BR11-BQ11)/BR11</f>
        <v>2.0431990659661413E-3</v>
      </c>
      <c r="BS12" s="35">
        <f t="shared" si="207"/>
        <v>6.0922541340295913E-3</v>
      </c>
      <c r="BT12" s="35">
        <f t="shared" si="207"/>
        <v>8.9131684876365726E-3</v>
      </c>
      <c r="BU12" s="35">
        <f t="shared" si="207"/>
        <v>3.1527658354829464E-3</v>
      </c>
      <c r="BV12" s="35">
        <f t="shared" si="207"/>
        <v>4.56490727532097E-3</v>
      </c>
      <c r="BW12" s="35">
        <f t="shared" si="207"/>
        <v>1.1283497884344146E-2</v>
      </c>
      <c r="BX12" s="35">
        <f t="shared" si="207"/>
        <v>5.3310886644219978E-3</v>
      </c>
      <c r="BY12" s="35">
        <f t="shared" si="207"/>
        <v>4.7472772968444573E-3</v>
      </c>
      <c r="BZ12" s="35">
        <f t="shared" si="207"/>
        <v>0</v>
      </c>
      <c r="CA12" s="35">
        <f t="shared" si="207"/>
        <v>-1.0155148095909733E-2</v>
      </c>
      <c r="CB12" s="35">
        <f t="shared" si="207"/>
        <v>2.2516183506895581E-3</v>
      </c>
      <c r="CC12" s="35">
        <f t="shared" si="207"/>
        <v>1.6858668165214948E-3</v>
      </c>
      <c r="CD12" s="35">
        <f t="shared" si="207"/>
        <v>2.8019052956010089E-3</v>
      </c>
      <c r="CE12" s="35">
        <f t="shared" si="207"/>
        <v>8.0600333518621465E-3</v>
      </c>
      <c r="CF12" s="35">
        <f t="shared" si="207"/>
        <v>3.0479357162648932E-3</v>
      </c>
      <c r="CG12" s="35">
        <f t="shared" si="207"/>
        <v>4.6883618312189741E-3</v>
      </c>
      <c r="CH12" s="35">
        <f t="shared" si="207"/>
        <v>5.5126791620727675E-4</v>
      </c>
      <c r="CI12" s="35">
        <f t="shared" si="207"/>
        <v>4.3907793633369925E-3</v>
      </c>
      <c r="CJ12" s="35">
        <f t="shared" si="207"/>
        <v>3.0095759233926128E-3</v>
      </c>
      <c r="CK12" s="35">
        <f t="shared" si="207"/>
        <v>1.9115237575095577E-3</v>
      </c>
      <c r="CL12" s="35">
        <f t="shared" si="207"/>
        <v>5.4585152838427945E-4</v>
      </c>
      <c r="CM12" s="35">
        <f t="shared" si="207"/>
        <v>3.2644178454842221E-3</v>
      </c>
      <c r="CN12" s="35">
        <f t="shared" si="207"/>
        <v>1.9006244909041542E-3</v>
      </c>
      <c r="CO12" s="35">
        <f t="shared" ref="CO12" si="208">(CO11-CN11)/CO11</f>
        <v>0</v>
      </c>
      <c r="CP12" s="35">
        <f t="shared" ref="CP12" si="209">(CP11-CO11)/CP11</f>
        <v>1.8970189701897019E-3</v>
      </c>
      <c r="CQ12" s="35">
        <f t="shared" ref="CQ12" si="210">(CQ11-CP11)/CQ11</f>
        <v>0</v>
      </c>
      <c r="CR12" s="35">
        <f t="shared" ref="CR12" si="211">(CR11-CQ11)/CR11</f>
        <v>5.3908355795148251E-3</v>
      </c>
      <c r="CS12" s="35">
        <f t="shared" ref="CS12" si="212">(CS11-CR11)/CS11</f>
        <v>4.8283261802575111E-3</v>
      </c>
      <c r="CT12" s="35">
        <f t="shared" ref="CT12" si="213">(CT11-CS11)/CT11</f>
        <v>2.941963091735758E-3</v>
      </c>
      <c r="CU12" s="35" t="e">
        <f t="shared" ref="CU12" si="214">(CU11-CT11)/CU11</f>
        <v>#DIV/0!</v>
      </c>
      <c r="CV12" s="35" t="e">
        <f t="shared" ref="CV12" si="215">(CV11-CU11)/CV11</f>
        <v>#DIV/0!</v>
      </c>
      <c r="CW12" s="35" t="e">
        <f t="shared" ref="CW12" si="216">(CW11-CV11)/CW11</f>
        <v>#DIV/0!</v>
      </c>
      <c r="CX12" s="35" t="e">
        <f t="shared" ref="CX12" si="217">(CX11-CW11)/CX11</f>
        <v>#DIV/0!</v>
      </c>
      <c r="CY12" s="35" t="e">
        <f t="shared" ref="CY12" si="218">(CY11-CX11)/CY11</f>
        <v>#DIV/0!</v>
      </c>
      <c r="CZ12" s="35" t="e">
        <f t="shared" ref="CZ12" si="219">(CZ11-CY11)/CZ11</f>
        <v>#DIV/0!</v>
      </c>
      <c r="DA12" s="35" t="e">
        <f t="shared" ref="DA12" si="220">(DA11-CZ11)/DA11</f>
        <v>#DIV/0!</v>
      </c>
      <c r="DB12" s="35" t="e">
        <f t="shared" ref="DB12" si="221">(DB11-DA11)/DB11</f>
        <v>#DIV/0!</v>
      </c>
      <c r="DC12" s="35" t="e">
        <f t="shared" ref="DC12" si="222">(DC11-DB11)/DC11</f>
        <v>#DIV/0!</v>
      </c>
      <c r="DD12" s="35" t="e">
        <f t="shared" ref="DD12" si="223">(DD11-DC11)/DD11</f>
        <v>#DIV/0!</v>
      </c>
      <c r="DE12" s="35" t="e">
        <f t="shared" ref="DE12" si="224">(DE11-DD11)/DE11</f>
        <v>#DIV/0!</v>
      </c>
      <c r="DF12" s="35" t="e">
        <f t="shared" ref="DF12" si="225">(DF11-DE11)/DF11</f>
        <v>#DIV/0!</v>
      </c>
      <c r="DG12" s="35" t="e">
        <f t="shared" ref="DG12" si="226">(DG11-DF11)/DG11</f>
        <v>#DIV/0!</v>
      </c>
      <c r="DH12" s="35" t="e">
        <f t="shared" ref="DH12" si="227">(DH11-DG11)/DH11</f>
        <v>#DIV/0!</v>
      </c>
      <c r="DI12" s="35" t="e">
        <f t="shared" ref="DI12" si="228">(DI11-DH11)/DI11</f>
        <v>#DIV/0!</v>
      </c>
      <c r="DJ12" s="35" t="e">
        <f t="shared" ref="DJ12" si="229">(DJ11-DI11)/DJ11</f>
        <v>#DIV/0!</v>
      </c>
      <c r="DK12" s="35" t="e">
        <f t="shared" ref="DK12" si="230">(DK11-DJ11)/DK11</f>
        <v>#DIV/0!</v>
      </c>
      <c r="DL12" s="35" t="e">
        <f t="shared" ref="DL12" si="231">(DL11-DK11)/DL11</f>
        <v>#DIV/0!</v>
      </c>
      <c r="DM12" s="35" t="e">
        <f t="shared" ref="DM12" si="232">(DM11-DL11)/DM11</f>
        <v>#DIV/0!</v>
      </c>
      <c r="DN12" s="35" t="e">
        <f t="shared" ref="DN12" si="233">(DN11-DM11)/DN11</f>
        <v>#DIV/0!</v>
      </c>
      <c r="DO12" s="35" t="e">
        <f t="shared" ref="DO12" si="234">(DO11-DN11)/DO11</f>
        <v>#DIV/0!</v>
      </c>
      <c r="DP12" s="35" t="e">
        <f t="shared" ref="DP12" si="235">(DP11-DO11)/DP11</f>
        <v>#DIV/0!</v>
      </c>
      <c r="DQ12" s="35" t="e">
        <f t="shared" ref="DQ12" si="236">(DQ11-DP11)/DQ11</f>
        <v>#DIV/0!</v>
      </c>
      <c r="DR12" s="35" t="e">
        <f t="shared" ref="DR12" si="237">(DR11-DQ11)/DR11</f>
        <v>#DIV/0!</v>
      </c>
      <c r="DS12" s="35" t="e">
        <f t="shared" ref="DS12" si="238">(DS11-DR11)/DS11</f>
        <v>#DIV/0!</v>
      </c>
      <c r="DT12" s="35" t="e">
        <f t="shared" ref="DT12" si="239">(DT11-DS11)/DT11</f>
        <v>#DIV/0!</v>
      </c>
      <c r="DU12" s="35" t="e">
        <f t="shared" ref="DU12" si="240">(DU11-DT11)/DU11</f>
        <v>#DIV/0!</v>
      </c>
      <c r="DV12" s="35" t="e">
        <f t="shared" ref="DV12" si="241">(DV11-DU11)/DV11</f>
        <v>#DIV/0!</v>
      </c>
      <c r="DW12" s="35" t="e">
        <f t="shared" ref="DW12" si="242">(DW11-DV11)/DW11</f>
        <v>#DIV/0!</v>
      </c>
      <c r="DX12" s="35" t="e">
        <f t="shared" ref="DX12" si="243">(DX11-DW11)/DX11</f>
        <v>#DIV/0!</v>
      </c>
      <c r="DY12" s="35" t="e">
        <f t="shared" ref="DY12" si="244">(DY11-DX11)/DY11</f>
        <v>#DIV/0!</v>
      </c>
      <c r="DZ12" s="35" t="e">
        <f t="shared" ref="DZ12" si="245">(DZ11-DY11)/DZ11</f>
        <v>#DIV/0!</v>
      </c>
      <c r="EA12" s="35" t="e">
        <f t="shared" ref="EA12" si="246">(EA11-DZ11)/EA11</f>
        <v>#DIV/0!</v>
      </c>
      <c r="EB12" s="35" t="e">
        <f t="shared" ref="EB12" si="247">(EB11-EA11)/EB11</f>
        <v>#DIV/0!</v>
      </c>
      <c r="EC12" s="35" t="e">
        <f t="shared" ref="EC12" si="248">(EC11-EB11)/EC11</f>
        <v>#DIV/0!</v>
      </c>
      <c r="ED12" s="35" t="e">
        <f t="shared" ref="ED12" si="249">(ED11-EC11)/ED11</f>
        <v>#DIV/0!</v>
      </c>
      <c r="EE12" s="35" t="e">
        <f t="shared" ref="EE12" si="250">(EE11-ED11)/EE11</f>
        <v>#DIV/0!</v>
      </c>
      <c r="EF12" s="35" t="e">
        <f t="shared" ref="EF12" si="251">(EF11-EE11)/EF11</f>
        <v>#DIV/0!</v>
      </c>
      <c r="EG12" s="35" t="e">
        <f t="shared" ref="EG12" si="252">(EG11-EF11)/EG11</f>
        <v>#DIV/0!</v>
      </c>
      <c r="EH12" s="35" t="e">
        <f t="shared" ref="EH12" si="253">(EH11-EG11)/EH11</f>
        <v>#DIV/0!</v>
      </c>
      <c r="EI12" s="35" t="e">
        <f t="shared" ref="EI12" si="254">(EI11-EH11)/EI11</f>
        <v>#DIV/0!</v>
      </c>
      <c r="EJ12" s="35" t="e">
        <f t="shared" ref="EJ12" si="255">(EJ11-EI11)/EJ11</f>
        <v>#DIV/0!</v>
      </c>
      <c r="EK12" s="35" t="e">
        <f t="shared" ref="EK12" si="256">(EK11-EJ11)/EK11</f>
        <v>#DIV/0!</v>
      </c>
      <c r="EL12" s="35" t="e">
        <f t="shared" ref="EL12" si="257">(EL11-EK11)/EL11</f>
        <v>#DIV/0!</v>
      </c>
      <c r="EM12" s="35" t="e">
        <f t="shared" ref="EM12" si="258">(EM11-EL11)/EM11</f>
        <v>#DIV/0!</v>
      </c>
      <c r="EN12" s="35" t="e">
        <f t="shared" ref="EN12" si="259">(EN11-EM11)/EN11</f>
        <v>#DIV/0!</v>
      </c>
      <c r="EO12" s="35" t="e">
        <f t="shared" ref="EO12" si="260">(EO11-EN11)/EO11</f>
        <v>#DIV/0!</v>
      </c>
      <c r="EP12" s="35" t="e">
        <f t="shared" ref="EP12" si="261">(EP11-EO11)/EP11</f>
        <v>#DIV/0!</v>
      </c>
      <c r="EQ12" s="35" t="e">
        <f t="shared" ref="EQ12" si="262">(EQ11-EP11)/EQ11</f>
        <v>#DIV/0!</v>
      </c>
      <c r="ER12" s="35" t="e">
        <f t="shared" ref="ER12" si="263">(ER11-EQ11)/ER11</f>
        <v>#DIV/0!</v>
      </c>
      <c r="ES12" s="35" t="e">
        <f t="shared" ref="ES12" si="264">(ES11-ER11)/ES11</f>
        <v>#DIV/0!</v>
      </c>
      <c r="ET12" s="35" t="e">
        <f t="shared" ref="ET12" si="265">(ET11-ES11)/ET11</f>
        <v>#DIV/0!</v>
      </c>
      <c r="EU12" s="35" t="e">
        <f t="shared" ref="EU12" si="266">(EU11-ET11)/EU11</f>
        <v>#DIV/0!</v>
      </c>
      <c r="EV12" s="35" t="e">
        <f t="shared" ref="EV12" si="267">(EV11-EU11)/EV11</f>
        <v>#DIV/0!</v>
      </c>
      <c r="EW12" s="35" t="e">
        <f t="shared" ref="EW12" si="268">(EW11-EV11)/EW11</f>
        <v>#DIV/0!</v>
      </c>
      <c r="EX12" s="35" t="e">
        <f t="shared" ref="EX12" si="269">(EX11-EW11)/EX11</f>
        <v>#DIV/0!</v>
      </c>
      <c r="EY12" s="35" t="e">
        <f t="shared" ref="EY12" si="270">(EY11-EX11)/EY11</f>
        <v>#DIV/0!</v>
      </c>
      <c r="EZ12" s="35" t="e">
        <f t="shared" ref="EZ12" si="271">(EZ11-EY11)/EZ11</f>
        <v>#DIV/0!</v>
      </c>
      <c r="FA12" s="35" t="e">
        <f t="shared" ref="FA12" si="272">(FA11-EZ11)/FA11</f>
        <v>#DIV/0!</v>
      </c>
      <c r="FB12" s="35" t="e">
        <f t="shared" ref="FB12" si="273">(FB11-FA11)/FB11</f>
        <v>#DIV/0!</v>
      </c>
      <c r="FC12" s="35" t="e">
        <f t="shared" ref="FC12" si="274">(FC11-FB11)/FC11</f>
        <v>#DIV/0!</v>
      </c>
      <c r="FD12" s="35" t="e">
        <f t="shared" ref="FD12" si="275">(FD11-FC11)/FD11</f>
        <v>#DIV/0!</v>
      </c>
      <c r="FE12" s="35" t="e">
        <f t="shared" ref="FE12" si="276">(FE11-FD11)/FE11</f>
        <v>#DIV/0!</v>
      </c>
      <c r="FF12" s="35" t="e">
        <f t="shared" ref="FF12" si="277">(FF11-FE11)/FF11</f>
        <v>#DIV/0!</v>
      </c>
      <c r="FG12" s="35" t="e">
        <f t="shared" ref="FG12" si="278">(FG11-FF11)/FG11</f>
        <v>#DIV/0!</v>
      </c>
      <c r="FH12" s="35" t="e">
        <f t="shared" ref="FH12" si="279">(FH11-FG11)/FH11</f>
        <v>#DIV/0!</v>
      </c>
      <c r="FI12" s="35" t="e">
        <f t="shared" ref="FI12" si="280">(FI11-FH11)/FI11</f>
        <v>#DIV/0!</v>
      </c>
      <c r="FJ12" s="35" t="e">
        <f t="shared" ref="FJ12" si="281">(FJ11-FI11)/FJ11</f>
        <v>#DIV/0!</v>
      </c>
      <c r="FK12" s="35" t="e">
        <f t="shared" ref="FK12" si="282">(FK11-FJ11)/FK11</f>
        <v>#DIV/0!</v>
      </c>
      <c r="FL12" s="35" t="e">
        <f t="shared" ref="FL12" si="283">(FL11-FK11)/FL11</f>
        <v>#DIV/0!</v>
      </c>
      <c r="FM12" s="35" t="e">
        <f t="shared" ref="FM12" si="284">(FM11-FL11)/FM11</f>
        <v>#DIV/0!</v>
      </c>
      <c r="FN12" s="35" t="e">
        <f t="shared" ref="FN12" si="285">(FN11-FM11)/FN11</f>
        <v>#DIV/0!</v>
      </c>
      <c r="FO12" s="35" t="e">
        <f t="shared" ref="FO12" si="286">(FO11-FN11)/FO11</f>
        <v>#DIV/0!</v>
      </c>
      <c r="FP12" s="35" t="e">
        <f t="shared" ref="FP12" si="287">(FP11-FO11)/FP11</f>
        <v>#DIV/0!</v>
      </c>
      <c r="FQ12" s="35" t="e">
        <f t="shared" ref="FQ12" si="288">(FQ11-FP11)/FQ11</f>
        <v>#DIV/0!</v>
      </c>
      <c r="FR12" s="35" t="e">
        <f t="shared" ref="FR12" si="289">(FR11-FQ11)/FR11</f>
        <v>#DIV/0!</v>
      </c>
      <c r="FS12" s="35" t="e">
        <f t="shared" ref="FS12" si="290">(FS11-FR11)/FS11</f>
        <v>#DIV/0!</v>
      </c>
      <c r="FT12" s="35" t="e">
        <f t="shared" ref="FT12" si="291">(FT11-FS11)/FT11</f>
        <v>#DIV/0!</v>
      </c>
      <c r="FU12" s="35" t="e">
        <f t="shared" ref="FU12" si="292">(FU11-FT11)/FU11</f>
        <v>#DIV/0!</v>
      </c>
      <c r="FV12" s="35" t="e">
        <f t="shared" ref="FV12" si="293">(FV11-FU11)/FV11</f>
        <v>#DIV/0!</v>
      </c>
      <c r="FW12" s="35" t="e">
        <f t="shared" ref="FW12" si="294">(FW11-FV11)/FW11</f>
        <v>#DIV/0!</v>
      </c>
      <c r="FX12" s="35" t="e">
        <f t="shared" ref="FX12" si="295">(FX11-FW11)/FX11</f>
        <v>#DIV/0!</v>
      </c>
      <c r="FY12" s="35" t="e">
        <f t="shared" ref="FY12" si="296">(FY11-FX11)/FY11</f>
        <v>#DIV/0!</v>
      </c>
      <c r="FZ12" s="35" t="e">
        <f t="shared" ref="FZ12" si="297">(FZ11-FY11)/FZ11</f>
        <v>#DIV/0!</v>
      </c>
      <c r="GA12" s="35" t="e">
        <f t="shared" ref="GA12" si="298">(GA11-FZ11)/GA11</f>
        <v>#DIV/0!</v>
      </c>
      <c r="GB12" s="35" t="e">
        <f t="shared" ref="GB12" si="299">(GB11-GA11)/GB11</f>
        <v>#DIV/0!</v>
      </c>
      <c r="GC12" s="35" t="e">
        <f t="shared" ref="GC12" si="300">(GC11-GB11)/GC11</f>
        <v>#DIV/0!</v>
      </c>
      <c r="GD12" s="35" t="e">
        <f t="shared" ref="GD12" si="301">(GD11-GC11)/GD11</f>
        <v>#DIV/0!</v>
      </c>
      <c r="GE12" s="35" t="e">
        <f t="shared" ref="GE12" si="302">(GE11-GD11)/GE11</f>
        <v>#DIV/0!</v>
      </c>
      <c r="GF12" s="35" t="e">
        <f t="shared" ref="GF12" si="303">(GF11-GE11)/GF11</f>
        <v>#DIV/0!</v>
      </c>
      <c r="GG12" s="35" t="e">
        <f t="shared" ref="GG12" si="304">(GG11-GF11)/GG11</f>
        <v>#DIV/0!</v>
      </c>
    </row>
    <row r="13" spans="2:189" ht="16" thickBot="1">
      <c r="B13" s="108"/>
      <c r="C13" s="36" t="s">
        <v>80</v>
      </c>
      <c r="D13" s="56">
        <v>0</v>
      </c>
      <c r="E13" s="56">
        <f>E11-D11</f>
        <v>0</v>
      </c>
      <c r="F13" s="56">
        <f t="shared" ref="F13:BQ13" si="305">F11-E11</f>
        <v>0</v>
      </c>
      <c r="G13" s="56">
        <f t="shared" si="305"/>
        <v>0</v>
      </c>
      <c r="H13" s="56">
        <f t="shared" si="305"/>
        <v>0</v>
      </c>
      <c r="I13" s="56">
        <f t="shared" si="305"/>
        <v>0</v>
      </c>
      <c r="J13" s="56">
        <f t="shared" si="305"/>
        <v>1</v>
      </c>
      <c r="K13" s="56">
        <f t="shared" si="305"/>
        <v>0</v>
      </c>
      <c r="L13" s="56">
        <f t="shared" si="305"/>
        <v>0</v>
      </c>
      <c r="M13" s="56">
        <f t="shared" si="305"/>
        <v>0</v>
      </c>
      <c r="N13" s="56">
        <f t="shared" si="305"/>
        <v>0</v>
      </c>
      <c r="O13" s="56">
        <f t="shared" si="305"/>
        <v>0</v>
      </c>
      <c r="P13" s="56">
        <f t="shared" si="305"/>
        <v>0</v>
      </c>
      <c r="Q13" s="56">
        <f t="shared" si="305"/>
        <v>1</v>
      </c>
      <c r="R13" s="56">
        <f t="shared" si="305"/>
        <v>1</v>
      </c>
      <c r="S13" s="56">
        <f t="shared" si="305"/>
        <v>2</v>
      </c>
      <c r="T13" s="56">
        <f t="shared" si="305"/>
        <v>1</v>
      </c>
      <c r="U13" s="56">
        <f t="shared" si="305"/>
        <v>2</v>
      </c>
      <c r="V13" s="56">
        <f t="shared" si="305"/>
        <v>2</v>
      </c>
      <c r="W13" s="56">
        <f t="shared" si="305"/>
        <v>21</v>
      </c>
      <c r="X13" s="56">
        <f t="shared" si="305"/>
        <v>20</v>
      </c>
      <c r="Y13" s="56">
        <f t="shared" si="305"/>
        <v>23</v>
      </c>
      <c r="Z13" s="56">
        <f t="shared" si="305"/>
        <v>12</v>
      </c>
      <c r="AA13" s="56">
        <f t="shared" si="305"/>
        <v>20</v>
      </c>
      <c r="AB13" s="56">
        <f t="shared" si="305"/>
        <v>31</v>
      </c>
      <c r="AC13" s="56">
        <f t="shared" si="305"/>
        <v>43</v>
      </c>
      <c r="AD13" s="56">
        <f t="shared" si="305"/>
        <v>58</v>
      </c>
      <c r="AE13" s="56">
        <f t="shared" si="305"/>
        <v>55</v>
      </c>
      <c r="AF13" s="56">
        <f t="shared" si="305"/>
        <v>72</v>
      </c>
      <c r="AG13" s="56">
        <f t="shared" si="305"/>
        <v>70</v>
      </c>
      <c r="AH13" s="56">
        <f t="shared" si="305"/>
        <v>85</v>
      </c>
      <c r="AI13" s="56">
        <f t="shared" si="305"/>
        <v>127</v>
      </c>
      <c r="AJ13" s="56">
        <f t="shared" si="305"/>
        <v>62</v>
      </c>
      <c r="AK13" s="56">
        <f t="shared" si="305"/>
        <v>75</v>
      </c>
      <c r="AL13" s="56">
        <f t="shared" si="305"/>
        <v>127</v>
      </c>
      <c r="AM13" s="56">
        <f t="shared" si="305"/>
        <v>132</v>
      </c>
      <c r="AN13" s="56">
        <f t="shared" si="305"/>
        <v>118</v>
      </c>
      <c r="AO13" s="56">
        <f t="shared" si="305"/>
        <v>125</v>
      </c>
      <c r="AP13" s="56">
        <f t="shared" si="305"/>
        <v>86</v>
      </c>
      <c r="AQ13" s="56">
        <f t="shared" si="305"/>
        <v>70</v>
      </c>
      <c r="AR13" s="56">
        <f t="shared" si="305"/>
        <v>79</v>
      </c>
      <c r="AS13" s="56">
        <f t="shared" si="305"/>
        <v>245</v>
      </c>
      <c r="AT13" s="56">
        <f t="shared" si="305"/>
        <v>99</v>
      </c>
      <c r="AU13" s="56">
        <f t="shared" si="305"/>
        <v>40</v>
      </c>
      <c r="AV13" s="56">
        <f t="shared" si="305"/>
        <v>292</v>
      </c>
      <c r="AW13" s="56">
        <f t="shared" si="305"/>
        <v>130</v>
      </c>
      <c r="AX13" s="56">
        <f t="shared" si="305"/>
        <v>99</v>
      </c>
      <c r="AY13" s="56">
        <f t="shared" si="305"/>
        <v>51</v>
      </c>
      <c r="AZ13" s="56">
        <f t="shared" si="305"/>
        <v>72</v>
      </c>
      <c r="BA13" s="56">
        <f t="shared" si="305"/>
        <v>80</v>
      </c>
      <c r="BB13" s="56">
        <f t="shared" si="305"/>
        <v>127</v>
      </c>
      <c r="BC13" s="56">
        <f t="shared" si="305"/>
        <v>22</v>
      </c>
      <c r="BD13" s="56">
        <f t="shared" si="305"/>
        <v>85</v>
      </c>
      <c r="BE13" s="56">
        <f t="shared" si="305"/>
        <v>60</v>
      </c>
      <c r="BF13" s="56">
        <f t="shared" si="305"/>
        <v>29</v>
      </c>
      <c r="BG13" s="56">
        <f t="shared" si="305"/>
        <v>47</v>
      </c>
      <c r="BH13" s="56">
        <f t="shared" si="305"/>
        <v>54</v>
      </c>
      <c r="BI13" s="56">
        <f t="shared" si="305"/>
        <v>31</v>
      </c>
      <c r="BJ13" s="56">
        <f t="shared" si="305"/>
        <v>32</v>
      </c>
      <c r="BK13" s="56">
        <f t="shared" si="305"/>
        <v>67</v>
      </c>
      <c r="BL13" s="56">
        <f t="shared" si="305"/>
        <v>49</v>
      </c>
      <c r="BM13" s="56">
        <f t="shared" si="305"/>
        <v>20</v>
      </c>
      <c r="BN13" s="56">
        <f t="shared" si="305"/>
        <v>37</v>
      </c>
      <c r="BO13" s="56">
        <f t="shared" si="305"/>
        <v>51</v>
      </c>
      <c r="BP13" s="56">
        <f t="shared" si="305"/>
        <v>49</v>
      </c>
      <c r="BQ13" s="56">
        <f t="shared" si="305"/>
        <v>30</v>
      </c>
      <c r="BR13" s="56">
        <f t="shared" ref="BR13:CM13" si="306">BR11-BQ11</f>
        <v>7</v>
      </c>
      <c r="BS13" s="56">
        <f t="shared" si="306"/>
        <v>21</v>
      </c>
      <c r="BT13" s="56">
        <f t="shared" si="306"/>
        <v>31</v>
      </c>
      <c r="BU13" s="56">
        <f t="shared" si="306"/>
        <v>11</v>
      </c>
      <c r="BV13" s="56">
        <f t="shared" si="306"/>
        <v>16</v>
      </c>
      <c r="BW13" s="56">
        <f t="shared" si="306"/>
        <v>40</v>
      </c>
      <c r="BX13" s="56">
        <f t="shared" si="306"/>
        <v>19</v>
      </c>
      <c r="BY13" s="56">
        <f t="shared" si="306"/>
        <v>17</v>
      </c>
      <c r="BZ13" s="56">
        <f t="shared" si="306"/>
        <v>0</v>
      </c>
      <c r="CA13" s="56">
        <f t="shared" si="306"/>
        <v>-36</v>
      </c>
      <c r="CB13" s="56">
        <f t="shared" si="306"/>
        <v>8</v>
      </c>
      <c r="CC13" s="56">
        <f t="shared" si="306"/>
        <v>6</v>
      </c>
      <c r="CD13" s="56">
        <f t="shared" si="306"/>
        <v>10</v>
      </c>
      <c r="CE13" s="56">
        <f t="shared" si="306"/>
        <v>29</v>
      </c>
      <c r="CF13" s="56">
        <f t="shared" si="306"/>
        <v>11</v>
      </c>
      <c r="CG13" s="56">
        <f t="shared" si="306"/>
        <v>17</v>
      </c>
      <c r="CH13" s="56">
        <f t="shared" si="306"/>
        <v>2</v>
      </c>
      <c r="CI13" s="56">
        <f t="shared" si="306"/>
        <v>16</v>
      </c>
      <c r="CJ13" s="56">
        <f t="shared" si="306"/>
        <v>11</v>
      </c>
      <c r="CK13" s="56">
        <f t="shared" si="306"/>
        <v>7</v>
      </c>
      <c r="CL13" s="56">
        <f t="shared" si="306"/>
        <v>2</v>
      </c>
      <c r="CM13" s="56">
        <f t="shared" si="306"/>
        <v>12</v>
      </c>
      <c r="CN13" s="56">
        <f t="shared" ref="CN13:EI13" si="307">CN11-CM11</f>
        <v>7</v>
      </c>
      <c r="CO13" s="56">
        <f t="shared" si="307"/>
        <v>0</v>
      </c>
      <c r="CP13" s="56">
        <f t="shared" si="307"/>
        <v>7</v>
      </c>
      <c r="CQ13" s="56">
        <f t="shared" si="307"/>
        <v>0</v>
      </c>
      <c r="CR13" s="56">
        <f t="shared" si="307"/>
        <v>20</v>
      </c>
      <c r="CS13" s="56">
        <f t="shared" si="307"/>
        <v>18</v>
      </c>
      <c r="CT13" s="56">
        <f t="shared" si="307"/>
        <v>11</v>
      </c>
      <c r="CU13" s="56">
        <f t="shared" si="307"/>
        <v>-3739</v>
      </c>
      <c r="CV13" s="56">
        <f t="shared" si="307"/>
        <v>0</v>
      </c>
      <c r="CW13" s="56">
        <f t="shared" si="307"/>
        <v>0</v>
      </c>
      <c r="CX13" s="56">
        <f t="shared" si="307"/>
        <v>0</v>
      </c>
      <c r="CY13" s="56">
        <f t="shared" si="307"/>
        <v>0</v>
      </c>
      <c r="CZ13" s="56">
        <f t="shared" si="307"/>
        <v>0</v>
      </c>
      <c r="DA13" s="56">
        <f t="shared" si="307"/>
        <v>0</v>
      </c>
      <c r="DB13" s="56">
        <f t="shared" si="307"/>
        <v>0</v>
      </c>
      <c r="DC13" s="56">
        <f t="shared" si="307"/>
        <v>0</v>
      </c>
      <c r="DD13" s="56">
        <f t="shared" si="307"/>
        <v>0</v>
      </c>
      <c r="DE13" s="56">
        <f t="shared" si="307"/>
        <v>0</v>
      </c>
      <c r="DF13" s="56">
        <f t="shared" si="307"/>
        <v>0</v>
      </c>
      <c r="DG13" s="56">
        <f t="shared" si="307"/>
        <v>0</v>
      </c>
      <c r="DH13" s="56">
        <f t="shared" si="307"/>
        <v>0</v>
      </c>
      <c r="DI13" s="56">
        <f t="shared" si="307"/>
        <v>0</v>
      </c>
      <c r="DJ13" s="56">
        <f t="shared" si="307"/>
        <v>0</v>
      </c>
      <c r="DK13" s="56">
        <f t="shared" si="307"/>
        <v>0</v>
      </c>
      <c r="DL13" s="56">
        <f t="shared" si="307"/>
        <v>0</v>
      </c>
      <c r="DM13" s="56">
        <f t="shared" si="307"/>
        <v>0</v>
      </c>
      <c r="DN13" s="56">
        <f t="shared" si="307"/>
        <v>0</v>
      </c>
      <c r="DO13" s="56">
        <f t="shared" si="307"/>
        <v>0</v>
      </c>
      <c r="DP13" s="56">
        <f t="shared" si="307"/>
        <v>0</v>
      </c>
      <c r="DQ13" s="56">
        <f t="shared" si="307"/>
        <v>0</v>
      </c>
      <c r="DR13" s="56">
        <f t="shared" si="307"/>
        <v>0</v>
      </c>
      <c r="DS13" s="56">
        <f t="shared" si="307"/>
        <v>0</v>
      </c>
      <c r="DT13" s="56">
        <f t="shared" si="307"/>
        <v>0</v>
      </c>
      <c r="DU13" s="56">
        <f t="shared" si="307"/>
        <v>0</v>
      </c>
      <c r="DV13" s="56">
        <f t="shared" si="307"/>
        <v>0</v>
      </c>
      <c r="DW13" s="56">
        <f t="shared" si="307"/>
        <v>0</v>
      </c>
      <c r="DX13" s="56">
        <f t="shared" si="307"/>
        <v>0</v>
      </c>
      <c r="DY13" s="56">
        <f t="shared" si="307"/>
        <v>0</v>
      </c>
      <c r="DZ13" s="56">
        <f t="shared" si="307"/>
        <v>0</v>
      </c>
      <c r="EA13" s="56">
        <f t="shared" si="307"/>
        <v>0</v>
      </c>
      <c r="EB13" s="56">
        <f t="shared" si="307"/>
        <v>0</v>
      </c>
      <c r="EC13" s="56">
        <f t="shared" si="307"/>
        <v>0</v>
      </c>
      <c r="ED13" s="56">
        <f t="shared" si="307"/>
        <v>0</v>
      </c>
      <c r="EE13" s="56">
        <f t="shared" si="307"/>
        <v>0</v>
      </c>
      <c r="EF13" s="56">
        <f t="shared" si="307"/>
        <v>0</v>
      </c>
      <c r="EG13" s="56">
        <f t="shared" si="307"/>
        <v>0</v>
      </c>
      <c r="EH13" s="56">
        <f t="shared" si="307"/>
        <v>0</v>
      </c>
      <c r="EI13" s="56">
        <f t="shared" si="307"/>
        <v>0</v>
      </c>
      <c r="EJ13" s="56">
        <f t="shared" ref="EJ13:GG13" si="308">EJ11-EI11</f>
        <v>0</v>
      </c>
      <c r="EK13" s="56">
        <f t="shared" si="308"/>
        <v>0</v>
      </c>
      <c r="EL13" s="56">
        <f t="shared" si="308"/>
        <v>0</v>
      </c>
      <c r="EM13" s="56">
        <f t="shared" si="308"/>
        <v>0</v>
      </c>
      <c r="EN13" s="56">
        <f t="shared" si="308"/>
        <v>0</v>
      </c>
      <c r="EO13" s="56">
        <f t="shared" si="308"/>
        <v>0</v>
      </c>
      <c r="EP13" s="56">
        <f t="shared" si="308"/>
        <v>0</v>
      </c>
      <c r="EQ13" s="56">
        <f t="shared" si="308"/>
        <v>0</v>
      </c>
      <c r="ER13" s="56">
        <f t="shared" si="308"/>
        <v>0</v>
      </c>
      <c r="ES13" s="56">
        <f t="shared" si="308"/>
        <v>0</v>
      </c>
      <c r="ET13" s="56">
        <f t="shared" si="308"/>
        <v>0</v>
      </c>
      <c r="EU13" s="56">
        <f t="shared" si="308"/>
        <v>0</v>
      </c>
      <c r="EV13" s="56">
        <f t="shared" si="308"/>
        <v>0</v>
      </c>
      <c r="EW13" s="56">
        <f t="shared" si="308"/>
        <v>0</v>
      </c>
      <c r="EX13" s="56">
        <f t="shared" si="308"/>
        <v>0</v>
      </c>
      <c r="EY13" s="56">
        <f t="shared" si="308"/>
        <v>0</v>
      </c>
      <c r="EZ13" s="56">
        <f t="shared" si="308"/>
        <v>0</v>
      </c>
      <c r="FA13" s="56">
        <f t="shared" si="308"/>
        <v>0</v>
      </c>
      <c r="FB13" s="56">
        <f t="shared" si="308"/>
        <v>0</v>
      </c>
      <c r="FC13" s="56">
        <f t="shared" si="308"/>
        <v>0</v>
      </c>
      <c r="FD13" s="56">
        <f t="shared" si="308"/>
        <v>0</v>
      </c>
      <c r="FE13" s="56">
        <f t="shared" si="308"/>
        <v>0</v>
      </c>
      <c r="FF13" s="56">
        <f t="shared" si="308"/>
        <v>0</v>
      </c>
      <c r="FG13" s="56">
        <f t="shared" si="308"/>
        <v>0</v>
      </c>
      <c r="FH13" s="56">
        <f t="shared" si="308"/>
        <v>0</v>
      </c>
      <c r="FI13" s="56">
        <f t="shared" si="308"/>
        <v>0</v>
      </c>
      <c r="FJ13" s="56">
        <f t="shared" si="308"/>
        <v>0</v>
      </c>
      <c r="FK13" s="56">
        <f t="shared" si="308"/>
        <v>0</v>
      </c>
      <c r="FL13" s="56">
        <f t="shared" si="308"/>
        <v>0</v>
      </c>
      <c r="FM13" s="56">
        <f t="shared" si="308"/>
        <v>0</v>
      </c>
      <c r="FN13" s="56">
        <f t="shared" si="308"/>
        <v>0</v>
      </c>
      <c r="FO13" s="56">
        <f t="shared" si="308"/>
        <v>0</v>
      </c>
      <c r="FP13" s="56">
        <f t="shared" si="308"/>
        <v>0</v>
      </c>
      <c r="FQ13" s="56">
        <f t="shared" si="308"/>
        <v>0</v>
      </c>
      <c r="FR13" s="56">
        <f t="shared" si="308"/>
        <v>0</v>
      </c>
      <c r="FS13" s="56">
        <f t="shared" si="308"/>
        <v>0</v>
      </c>
      <c r="FT13" s="56">
        <f t="shared" si="308"/>
        <v>0</v>
      </c>
      <c r="FU13" s="56">
        <f t="shared" si="308"/>
        <v>0</v>
      </c>
      <c r="FV13" s="56">
        <f t="shared" si="308"/>
        <v>0</v>
      </c>
      <c r="FW13" s="56">
        <f t="shared" si="308"/>
        <v>0</v>
      </c>
      <c r="FX13" s="56">
        <f t="shared" si="308"/>
        <v>0</v>
      </c>
      <c r="FY13" s="56">
        <f t="shared" si="308"/>
        <v>0</v>
      </c>
      <c r="FZ13" s="56">
        <f t="shared" si="308"/>
        <v>0</v>
      </c>
      <c r="GA13" s="56">
        <f t="shared" si="308"/>
        <v>0</v>
      </c>
      <c r="GB13" s="56">
        <f t="shared" si="308"/>
        <v>0</v>
      </c>
      <c r="GC13" s="56">
        <f t="shared" si="308"/>
        <v>0</v>
      </c>
      <c r="GD13" s="56">
        <f t="shared" si="308"/>
        <v>0</v>
      </c>
      <c r="GE13" s="56">
        <f t="shared" si="308"/>
        <v>0</v>
      </c>
      <c r="GF13" s="56">
        <f t="shared" si="308"/>
        <v>0</v>
      </c>
      <c r="GG13" s="56">
        <f t="shared" si="308"/>
        <v>0</v>
      </c>
    </row>
    <row r="14" spans="2:189" ht="16" thickBot="1">
      <c r="B14" s="108"/>
      <c r="C14" s="78" t="s">
        <v>88</v>
      </c>
      <c r="D14" s="77">
        <v>0</v>
      </c>
      <c r="E14" s="77">
        <v>0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  <c r="U14" s="77">
        <v>0</v>
      </c>
      <c r="V14" s="77">
        <v>0</v>
      </c>
      <c r="W14" s="77">
        <v>0</v>
      </c>
      <c r="X14" s="77">
        <v>0</v>
      </c>
      <c r="Y14" s="77">
        <v>0</v>
      </c>
      <c r="Z14" s="77">
        <v>1</v>
      </c>
      <c r="AA14" s="77">
        <v>2</v>
      </c>
      <c r="AB14" s="77">
        <v>4</v>
      </c>
      <c r="AC14" s="77">
        <v>4</v>
      </c>
      <c r="AD14" s="77">
        <v>5</v>
      </c>
      <c r="AE14" s="77">
        <v>6</v>
      </c>
      <c r="AF14" s="77">
        <v>10</v>
      </c>
      <c r="AG14" s="77">
        <v>13</v>
      </c>
      <c r="AH14" s="77">
        <v>18</v>
      </c>
      <c r="AI14" s="77">
        <v>28</v>
      </c>
      <c r="AJ14" s="77">
        <v>28</v>
      </c>
      <c r="AK14" s="77">
        <v>34</v>
      </c>
      <c r="AL14" s="77">
        <v>40</v>
      </c>
      <c r="AM14" s="77">
        <v>52</v>
      </c>
      <c r="AN14" s="77">
        <v>55</v>
      </c>
      <c r="AO14" s="77">
        <v>61</v>
      </c>
      <c r="AP14" s="77">
        <v>66</v>
      </c>
      <c r="AQ14" s="77">
        <v>72</v>
      </c>
      <c r="AR14" s="77">
        <v>76</v>
      </c>
      <c r="AS14" s="77">
        <v>88</v>
      </c>
      <c r="AT14" s="77">
        <v>96</v>
      </c>
      <c r="AU14" s="77">
        <v>104</v>
      </c>
      <c r="AV14" s="77">
        <v>107</v>
      </c>
      <c r="AW14" s="77">
        <v>113</v>
      </c>
      <c r="AX14" s="77">
        <v>120</v>
      </c>
      <c r="AY14" s="77">
        <v>123</v>
      </c>
      <c r="AZ14" s="77">
        <v>131</v>
      </c>
      <c r="BA14" s="77">
        <v>136</v>
      </c>
      <c r="BB14" s="77">
        <v>146</v>
      </c>
      <c r="BC14" s="77">
        <v>148</v>
      </c>
      <c r="BD14" s="77">
        <v>157</v>
      </c>
      <c r="BE14" s="77">
        <v>164</v>
      </c>
      <c r="BF14" s="77">
        <v>164</v>
      </c>
      <c r="BG14" s="77">
        <v>171</v>
      </c>
      <c r="BH14" s="77">
        <v>175</v>
      </c>
      <c r="BI14" s="77">
        <v>179</v>
      </c>
      <c r="BJ14" s="77">
        <v>183</v>
      </c>
      <c r="BK14" s="77">
        <v>188</v>
      </c>
      <c r="BL14" s="77">
        <v>188</v>
      </c>
      <c r="BM14" s="77">
        <v>191</v>
      </c>
      <c r="BN14" s="77">
        <v>194</v>
      </c>
      <c r="BO14" s="77">
        <v>196</v>
      </c>
      <c r="BP14" s="77">
        <v>198</v>
      </c>
      <c r="BQ14" s="77">
        <v>201</v>
      </c>
      <c r="BR14" s="77">
        <v>206</v>
      </c>
      <c r="BS14" s="77">
        <v>209</v>
      </c>
      <c r="BT14" s="77">
        <v>209</v>
      </c>
      <c r="BU14" s="77">
        <v>211</v>
      </c>
      <c r="BV14" s="77">
        <v>213</v>
      </c>
      <c r="BW14" s="77">
        <v>213</v>
      </c>
      <c r="BX14" s="77">
        <v>214</v>
      </c>
      <c r="BY14" s="77">
        <v>215</v>
      </c>
      <c r="BZ14" s="77">
        <v>216</v>
      </c>
      <c r="CA14" s="77">
        <v>216</v>
      </c>
      <c r="CB14" s="77">
        <v>219</v>
      </c>
      <c r="CC14" s="77">
        <v>221</v>
      </c>
      <c r="CD14" s="77">
        <v>221</v>
      </c>
      <c r="CE14" s="77">
        <v>221</v>
      </c>
      <c r="CF14" s="77">
        <v>221</v>
      </c>
      <c r="CG14" s="77">
        <v>221</v>
      </c>
      <c r="CH14" s="77">
        <v>228</v>
      </c>
      <c r="CI14" s="77">
        <v>227</v>
      </c>
      <c r="CJ14" s="77">
        <v>230</v>
      </c>
      <c r="CK14" s="77">
        <v>232</v>
      </c>
      <c r="CL14" s="77">
        <v>233</v>
      </c>
      <c r="CM14" s="81">
        <v>230</v>
      </c>
      <c r="CN14" s="77">
        <v>231</v>
      </c>
      <c r="CO14" s="77">
        <v>233</v>
      </c>
      <c r="CP14" s="77">
        <v>234</v>
      </c>
      <c r="CQ14" s="77">
        <v>235</v>
      </c>
      <c r="CR14" s="77">
        <v>237</v>
      </c>
      <c r="CS14" s="77">
        <v>237</v>
      </c>
      <c r="CT14" s="77">
        <v>238</v>
      </c>
      <c r="CU14" s="77"/>
      <c r="CV14" s="77"/>
      <c r="CW14" s="77"/>
      <c r="CX14" s="77"/>
      <c r="CY14" s="77"/>
      <c r="CZ14" s="77"/>
      <c r="DA14" s="77"/>
      <c r="DB14" s="77"/>
      <c r="DC14" s="77"/>
      <c r="DD14" s="77"/>
      <c r="DE14" s="77"/>
      <c r="DF14" s="77"/>
      <c r="DG14" s="77"/>
      <c r="DH14" s="77"/>
      <c r="DI14" s="77"/>
      <c r="DJ14" s="77"/>
      <c r="DK14" s="77"/>
      <c r="DL14" s="77"/>
      <c r="DM14" s="77"/>
      <c r="DN14" s="77"/>
      <c r="DO14" s="77"/>
      <c r="DP14" s="77"/>
      <c r="DQ14" s="77"/>
      <c r="DR14" s="77"/>
      <c r="DS14" s="77"/>
      <c r="DT14" s="77"/>
      <c r="DU14" s="77"/>
      <c r="DV14" s="77"/>
      <c r="DW14" s="77"/>
      <c r="DX14" s="77"/>
      <c r="DY14" s="77"/>
      <c r="DZ14" s="77"/>
      <c r="EA14" s="77"/>
      <c r="EB14" s="77"/>
      <c r="EC14" s="77"/>
      <c r="ED14" s="77"/>
      <c r="EE14" s="77"/>
      <c r="EF14" s="77"/>
      <c r="EG14" s="77"/>
      <c r="EH14" s="77"/>
      <c r="EI14" s="77"/>
      <c r="EJ14" s="77"/>
      <c r="EK14" s="77"/>
      <c r="EL14" s="77"/>
      <c r="EM14" s="77"/>
      <c r="EN14" s="77"/>
      <c r="EO14" s="77"/>
      <c r="EP14" s="77"/>
      <c r="EQ14" s="77"/>
      <c r="ER14" s="77"/>
      <c r="ES14" s="77"/>
      <c r="ET14" s="77"/>
      <c r="EU14" s="77"/>
      <c r="EV14" s="77"/>
      <c r="EW14" s="77"/>
      <c r="EX14" s="77"/>
      <c r="EY14" s="77"/>
      <c r="EZ14" s="77"/>
      <c r="FA14" s="77"/>
      <c r="FB14" s="77"/>
      <c r="FC14" s="77"/>
      <c r="FD14" s="77"/>
      <c r="FE14" s="77"/>
      <c r="FF14" s="77"/>
      <c r="FG14" s="77"/>
      <c r="FH14" s="77"/>
      <c r="FI14" s="77"/>
      <c r="FJ14" s="77"/>
      <c r="FK14" s="77"/>
      <c r="FL14" s="77"/>
      <c r="FM14" s="77"/>
      <c r="FN14" s="77"/>
      <c r="FO14" s="77"/>
      <c r="FP14" s="77"/>
      <c r="FQ14" s="77"/>
      <c r="FR14" s="77"/>
      <c r="FS14" s="77"/>
      <c r="FT14" s="77"/>
      <c r="FU14" s="77"/>
      <c r="FV14" s="77"/>
      <c r="FW14" s="77"/>
      <c r="FX14" s="77"/>
      <c r="FY14" s="77"/>
      <c r="FZ14" s="77"/>
      <c r="GA14" s="77"/>
      <c r="GB14" s="77"/>
      <c r="GC14" s="77"/>
      <c r="GD14" s="77"/>
      <c r="GE14" s="77"/>
      <c r="GF14" s="77"/>
      <c r="GG14" s="77"/>
    </row>
    <row r="15" spans="2:189">
      <c r="B15" s="108"/>
      <c r="C15" s="69" t="s">
        <v>81</v>
      </c>
      <c r="D15" s="69">
        <v>0</v>
      </c>
      <c r="E15" s="69" t="e">
        <f>(E14-D14)/E14</f>
        <v>#DIV/0!</v>
      </c>
      <c r="F15" s="69" t="e">
        <f t="shared" ref="F15:BQ15" si="309">(F14-E14)/F14</f>
        <v>#DIV/0!</v>
      </c>
      <c r="G15" s="69" t="e">
        <f t="shared" si="309"/>
        <v>#DIV/0!</v>
      </c>
      <c r="H15" s="69" t="e">
        <f t="shared" si="309"/>
        <v>#DIV/0!</v>
      </c>
      <c r="I15" s="69" t="e">
        <f t="shared" si="309"/>
        <v>#DIV/0!</v>
      </c>
      <c r="J15" s="69" t="e">
        <f t="shared" si="309"/>
        <v>#DIV/0!</v>
      </c>
      <c r="K15" s="69" t="e">
        <f t="shared" si="309"/>
        <v>#DIV/0!</v>
      </c>
      <c r="L15" s="69" t="e">
        <f t="shared" si="309"/>
        <v>#DIV/0!</v>
      </c>
      <c r="M15" s="69" t="e">
        <f t="shared" si="309"/>
        <v>#DIV/0!</v>
      </c>
      <c r="N15" s="69" t="e">
        <f t="shared" si="309"/>
        <v>#DIV/0!</v>
      </c>
      <c r="O15" s="69" t="e">
        <f t="shared" si="309"/>
        <v>#DIV/0!</v>
      </c>
      <c r="P15" s="69" t="e">
        <f t="shared" si="309"/>
        <v>#DIV/0!</v>
      </c>
      <c r="Q15" s="69" t="e">
        <f t="shared" si="309"/>
        <v>#DIV/0!</v>
      </c>
      <c r="R15" s="69" t="e">
        <f t="shared" si="309"/>
        <v>#DIV/0!</v>
      </c>
      <c r="S15" s="69" t="e">
        <f t="shared" si="309"/>
        <v>#DIV/0!</v>
      </c>
      <c r="T15" s="69" t="e">
        <f t="shared" si="309"/>
        <v>#DIV/0!</v>
      </c>
      <c r="U15" s="69" t="e">
        <f t="shared" si="309"/>
        <v>#DIV/0!</v>
      </c>
      <c r="V15" s="69" t="e">
        <f t="shared" si="309"/>
        <v>#DIV/0!</v>
      </c>
      <c r="W15" s="69" t="e">
        <f t="shared" si="309"/>
        <v>#DIV/0!</v>
      </c>
      <c r="X15" s="69" t="e">
        <f t="shared" si="309"/>
        <v>#DIV/0!</v>
      </c>
      <c r="Y15" s="69" t="e">
        <f t="shared" si="309"/>
        <v>#DIV/0!</v>
      </c>
      <c r="Z15" s="69">
        <f t="shared" si="309"/>
        <v>1</v>
      </c>
      <c r="AA15" s="69">
        <f t="shared" si="309"/>
        <v>0.5</v>
      </c>
      <c r="AB15" s="69">
        <f t="shared" si="309"/>
        <v>0.5</v>
      </c>
      <c r="AC15" s="69">
        <f t="shared" si="309"/>
        <v>0</v>
      </c>
      <c r="AD15" s="69">
        <f t="shared" si="309"/>
        <v>0.2</v>
      </c>
      <c r="AE15" s="69">
        <f t="shared" si="309"/>
        <v>0.16666666666666666</v>
      </c>
      <c r="AF15" s="69">
        <f t="shared" si="309"/>
        <v>0.4</v>
      </c>
      <c r="AG15" s="69">
        <f t="shared" si="309"/>
        <v>0.23076923076923078</v>
      </c>
      <c r="AH15" s="69">
        <f t="shared" si="309"/>
        <v>0.27777777777777779</v>
      </c>
      <c r="AI15" s="69">
        <f t="shared" si="309"/>
        <v>0.35714285714285715</v>
      </c>
      <c r="AJ15" s="69">
        <f t="shared" si="309"/>
        <v>0</v>
      </c>
      <c r="AK15" s="69">
        <f t="shared" si="309"/>
        <v>0.17647058823529413</v>
      </c>
      <c r="AL15" s="69">
        <f t="shared" si="309"/>
        <v>0.15</v>
      </c>
      <c r="AM15" s="69">
        <f t="shared" si="309"/>
        <v>0.23076923076923078</v>
      </c>
      <c r="AN15" s="69">
        <f t="shared" si="309"/>
        <v>5.4545454545454543E-2</v>
      </c>
      <c r="AO15" s="69">
        <f t="shared" si="309"/>
        <v>9.8360655737704916E-2</v>
      </c>
      <c r="AP15" s="69">
        <f t="shared" si="309"/>
        <v>7.575757575757576E-2</v>
      </c>
      <c r="AQ15" s="69">
        <f t="shared" si="309"/>
        <v>8.3333333333333329E-2</v>
      </c>
      <c r="AR15" s="69">
        <f t="shared" si="309"/>
        <v>5.2631578947368418E-2</v>
      </c>
      <c r="AS15" s="69">
        <f t="shared" si="309"/>
        <v>0.13636363636363635</v>
      </c>
      <c r="AT15" s="69">
        <f t="shared" si="309"/>
        <v>8.3333333333333329E-2</v>
      </c>
      <c r="AU15" s="69">
        <f t="shared" si="309"/>
        <v>7.6923076923076927E-2</v>
      </c>
      <c r="AV15" s="69">
        <f t="shared" si="309"/>
        <v>2.8037383177570093E-2</v>
      </c>
      <c r="AW15" s="69">
        <f t="shared" si="309"/>
        <v>5.3097345132743362E-2</v>
      </c>
      <c r="AX15" s="69">
        <f t="shared" si="309"/>
        <v>5.8333333333333334E-2</v>
      </c>
      <c r="AY15" s="69">
        <f t="shared" si="309"/>
        <v>2.4390243902439025E-2</v>
      </c>
      <c r="AZ15" s="69">
        <f t="shared" si="309"/>
        <v>6.1068702290076333E-2</v>
      </c>
      <c r="BA15" s="69">
        <f t="shared" si="309"/>
        <v>3.6764705882352942E-2</v>
      </c>
      <c r="BB15" s="69">
        <f t="shared" si="309"/>
        <v>6.8493150684931503E-2</v>
      </c>
      <c r="BC15" s="69">
        <f t="shared" si="309"/>
        <v>1.3513513513513514E-2</v>
      </c>
      <c r="BD15" s="69">
        <f t="shared" si="309"/>
        <v>5.7324840764331211E-2</v>
      </c>
      <c r="BE15" s="69">
        <f t="shared" si="309"/>
        <v>4.2682926829268296E-2</v>
      </c>
      <c r="BF15" s="69">
        <f t="shared" si="309"/>
        <v>0</v>
      </c>
      <c r="BG15" s="69">
        <f t="shared" si="309"/>
        <v>4.0935672514619881E-2</v>
      </c>
      <c r="BH15" s="69">
        <f t="shared" si="309"/>
        <v>2.2857142857142857E-2</v>
      </c>
      <c r="BI15" s="69">
        <f t="shared" si="309"/>
        <v>2.23463687150838E-2</v>
      </c>
      <c r="BJ15" s="69">
        <f t="shared" si="309"/>
        <v>2.185792349726776E-2</v>
      </c>
      <c r="BK15" s="69">
        <f t="shared" si="309"/>
        <v>2.6595744680851064E-2</v>
      </c>
      <c r="BL15" s="69">
        <f t="shared" si="309"/>
        <v>0</v>
      </c>
      <c r="BM15" s="69">
        <f t="shared" si="309"/>
        <v>1.5706806282722512E-2</v>
      </c>
      <c r="BN15" s="69">
        <f t="shared" si="309"/>
        <v>1.5463917525773196E-2</v>
      </c>
      <c r="BO15" s="69">
        <f t="shared" si="309"/>
        <v>1.020408163265306E-2</v>
      </c>
      <c r="BP15" s="69">
        <f t="shared" si="309"/>
        <v>1.0101010101010102E-2</v>
      </c>
      <c r="BQ15" s="69">
        <f t="shared" si="309"/>
        <v>1.4925373134328358E-2</v>
      </c>
      <c r="BR15" s="69">
        <f t="shared" ref="BR15:CN15" si="310">(BR14-BQ14)/BR14</f>
        <v>2.4271844660194174E-2</v>
      </c>
      <c r="BS15" s="69">
        <f t="shared" si="310"/>
        <v>1.4354066985645933E-2</v>
      </c>
      <c r="BT15" s="69">
        <f t="shared" si="310"/>
        <v>0</v>
      </c>
      <c r="BU15" s="69">
        <f t="shared" si="310"/>
        <v>9.4786729857819912E-3</v>
      </c>
      <c r="BV15" s="69">
        <f t="shared" si="310"/>
        <v>9.3896713615023476E-3</v>
      </c>
      <c r="BW15" s="69">
        <f t="shared" si="310"/>
        <v>0</v>
      </c>
      <c r="BX15" s="69">
        <f t="shared" si="310"/>
        <v>4.6728971962616819E-3</v>
      </c>
      <c r="BY15" s="69">
        <f t="shared" si="310"/>
        <v>4.6511627906976744E-3</v>
      </c>
      <c r="BZ15" s="69">
        <f t="shared" si="310"/>
        <v>4.6296296296296294E-3</v>
      </c>
      <c r="CA15" s="69">
        <f t="shared" si="310"/>
        <v>0</v>
      </c>
      <c r="CB15" s="69">
        <f t="shared" si="310"/>
        <v>1.3698630136986301E-2</v>
      </c>
      <c r="CC15" s="69">
        <f t="shared" si="310"/>
        <v>9.0497737556561094E-3</v>
      </c>
      <c r="CD15" s="69">
        <f t="shared" si="310"/>
        <v>0</v>
      </c>
      <c r="CE15" s="69">
        <f t="shared" si="310"/>
        <v>0</v>
      </c>
      <c r="CF15" s="69">
        <f t="shared" si="310"/>
        <v>0</v>
      </c>
      <c r="CG15" s="69">
        <f t="shared" si="310"/>
        <v>0</v>
      </c>
      <c r="CH15" s="69">
        <f t="shared" si="310"/>
        <v>3.0701754385964911E-2</v>
      </c>
      <c r="CI15" s="69">
        <f t="shared" si="310"/>
        <v>-4.4052863436123352E-3</v>
      </c>
      <c r="CJ15" s="69">
        <f t="shared" si="310"/>
        <v>1.3043478260869565E-2</v>
      </c>
      <c r="CK15" s="69">
        <f t="shared" si="310"/>
        <v>8.6206896551724137E-3</v>
      </c>
      <c r="CL15" s="69">
        <f t="shared" si="310"/>
        <v>4.2918454935622317E-3</v>
      </c>
      <c r="CM15" s="69">
        <f t="shared" si="310"/>
        <v>-1.3043478260869565E-2</v>
      </c>
      <c r="CN15" s="69">
        <f t="shared" si="310"/>
        <v>4.329004329004329E-3</v>
      </c>
      <c r="CO15" s="69">
        <f t="shared" ref="CO15" si="311">(CO14-CN14)/CO14</f>
        <v>8.5836909871244635E-3</v>
      </c>
      <c r="CP15" s="69">
        <f t="shared" ref="CP15" si="312">(CP14-CO14)/CP14</f>
        <v>4.2735042735042739E-3</v>
      </c>
      <c r="CQ15" s="69">
        <f t="shared" ref="CQ15" si="313">(CQ14-CP14)/CQ14</f>
        <v>4.2553191489361703E-3</v>
      </c>
      <c r="CR15" s="69">
        <f t="shared" ref="CR15" si="314">(CR14-CQ14)/CR14</f>
        <v>8.4388185654008432E-3</v>
      </c>
      <c r="CS15" s="69">
        <f t="shared" ref="CS15" si="315">(CS14-CR14)/CS14</f>
        <v>0</v>
      </c>
      <c r="CT15" s="69">
        <f t="shared" ref="CT15" si="316">(CT14-CS14)/CT14</f>
        <v>4.2016806722689074E-3</v>
      </c>
      <c r="CU15" s="69" t="e">
        <f t="shared" ref="CU15" si="317">(CU14-CT14)/CU14</f>
        <v>#DIV/0!</v>
      </c>
      <c r="CV15" s="69" t="e">
        <f t="shared" ref="CV15" si="318">(CV14-CU14)/CV14</f>
        <v>#DIV/0!</v>
      </c>
      <c r="CW15" s="69" t="e">
        <f t="shared" ref="CW15" si="319">(CW14-CV14)/CW14</f>
        <v>#DIV/0!</v>
      </c>
      <c r="CX15" s="69" t="e">
        <f t="shared" ref="CX15" si="320">(CX14-CW14)/CX14</f>
        <v>#DIV/0!</v>
      </c>
      <c r="CY15" s="69" t="e">
        <f t="shared" ref="CY15" si="321">(CY14-CX14)/CY14</f>
        <v>#DIV/0!</v>
      </c>
      <c r="CZ15" s="69" t="e">
        <f t="shared" ref="CZ15" si="322">(CZ14-CY14)/CZ14</f>
        <v>#DIV/0!</v>
      </c>
      <c r="DA15" s="69" t="e">
        <f t="shared" ref="DA15" si="323">(DA14-CZ14)/DA14</f>
        <v>#DIV/0!</v>
      </c>
      <c r="DB15" s="69" t="e">
        <f t="shared" ref="DB15" si="324">(DB14-DA14)/DB14</f>
        <v>#DIV/0!</v>
      </c>
      <c r="DC15" s="69" t="e">
        <f t="shared" ref="DC15" si="325">(DC14-DB14)/DC14</f>
        <v>#DIV/0!</v>
      </c>
      <c r="DD15" s="69" t="e">
        <f t="shared" ref="DD15" si="326">(DD14-DC14)/DD14</f>
        <v>#DIV/0!</v>
      </c>
      <c r="DE15" s="69" t="e">
        <f t="shared" ref="DE15" si="327">(DE14-DD14)/DE14</f>
        <v>#DIV/0!</v>
      </c>
      <c r="DF15" s="69" t="e">
        <f t="shared" ref="DF15" si="328">(DF14-DE14)/DF14</f>
        <v>#DIV/0!</v>
      </c>
      <c r="DG15" s="69" t="e">
        <f t="shared" ref="DG15" si="329">(DG14-DF14)/DG14</f>
        <v>#DIV/0!</v>
      </c>
      <c r="DH15" s="69" t="e">
        <f t="shared" ref="DH15" si="330">(DH14-DG14)/DH14</f>
        <v>#DIV/0!</v>
      </c>
      <c r="DI15" s="69" t="e">
        <f t="shared" ref="DI15" si="331">(DI14-DH14)/DI14</f>
        <v>#DIV/0!</v>
      </c>
      <c r="DJ15" s="69" t="e">
        <f t="shared" ref="DJ15" si="332">(DJ14-DI14)/DJ14</f>
        <v>#DIV/0!</v>
      </c>
      <c r="DK15" s="69" t="e">
        <f t="shared" ref="DK15" si="333">(DK14-DJ14)/DK14</f>
        <v>#DIV/0!</v>
      </c>
      <c r="DL15" s="69" t="e">
        <f t="shared" ref="DL15" si="334">(DL14-DK14)/DL14</f>
        <v>#DIV/0!</v>
      </c>
      <c r="DM15" s="69" t="e">
        <f t="shared" ref="DM15" si="335">(DM14-DL14)/DM14</f>
        <v>#DIV/0!</v>
      </c>
      <c r="DN15" s="69" t="e">
        <f t="shared" ref="DN15" si="336">(DN14-DM14)/DN14</f>
        <v>#DIV/0!</v>
      </c>
      <c r="DO15" s="69" t="e">
        <f t="shared" ref="DO15" si="337">(DO14-DN14)/DO14</f>
        <v>#DIV/0!</v>
      </c>
      <c r="DP15" s="69" t="e">
        <f t="shared" ref="DP15" si="338">(DP14-DO14)/DP14</f>
        <v>#DIV/0!</v>
      </c>
      <c r="DQ15" s="69" t="e">
        <f t="shared" ref="DQ15" si="339">(DQ14-DP14)/DQ14</f>
        <v>#DIV/0!</v>
      </c>
      <c r="DR15" s="69" t="e">
        <f t="shared" ref="DR15" si="340">(DR14-DQ14)/DR14</f>
        <v>#DIV/0!</v>
      </c>
      <c r="DS15" s="69" t="e">
        <f t="shared" ref="DS15" si="341">(DS14-DR14)/DS14</f>
        <v>#DIV/0!</v>
      </c>
      <c r="DT15" s="69" t="e">
        <f t="shared" ref="DT15" si="342">(DT14-DS14)/DT14</f>
        <v>#DIV/0!</v>
      </c>
      <c r="DU15" s="69" t="e">
        <f t="shared" ref="DU15" si="343">(DU14-DT14)/DU14</f>
        <v>#DIV/0!</v>
      </c>
      <c r="DV15" s="69" t="e">
        <f t="shared" ref="DV15" si="344">(DV14-DU14)/DV14</f>
        <v>#DIV/0!</v>
      </c>
      <c r="DW15" s="69" t="e">
        <f t="shared" ref="DW15" si="345">(DW14-DV14)/DW14</f>
        <v>#DIV/0!</v>
      </c>
      <c r="DX15" s="69" t="e">
        <f t="shared" ref="DX15" si="346">(DX14-DW14)/DX14</f>
        <v>#DIV/0!</v>
      </c>
      <c r="DY15" s="69" t="e">
        <f t="shared" ref="DY15" si="347">(DY14-DX14)/DY14</f>
        <v>#DIV/0!</v>
      </c>
      <c r="DZ15" s="69" t="e">
        <f t="shared" ref="DZ15" si="348">(DZ14-DY14)/DZ14</f>
        <v>#DIV/0!</v>
      </c>
      <c r="EA15" s="69" t="e">
        <f t="shared" ref="EA15" si="349">(EA14-DZ14)/EA14</f>
        <v>#DIV/0!</v>
      </c>
      <c r="EB15" s="69" t="e">
        <f t="shared" ref="EB15" si="350">(EB14-EA14)/EB14</f>
        <v>#DIV/0!</v>
      </c>
      <c r="EC15" s="69" t="e">
        <f t="shared" ref="EC15" si="351">(EC14-EB14)/EC14</f>
        <v>#DIV/0!</v>
      </c>
      <c r="ED15" s="69" t="e">
        <f t="shared" ref="ED15" si="352">(ED14-EC14)/ED14</f>
        <v>#DIV/0!</v>
      </c>
      <c r="EE15" s="69" t="e">
        <f t="shared" ref="EE15" si="353">(EE14-ED14)/EE14</f>
        <v>#DIV/0!</v>
      </c>
      <c r="EF15" s="69" t="e">
        <f t="shared" ref="EF15" si="354">(EF14-EE14)/EF14</f>
        <v>#DIV/0!</v>
      </c>
      <c r="EG15" s="69" t="e">
        <f t="shared" ref="EG15" si="355">(EG14-EF14)/EG14</f>
        <v>#DIV/0!</v>
      </c>
      <c r="EH15" s="69" t="e">
        <f t="shared" ref="EH15" si="356">(EH14-EG14)/EH14</f>
        <v>#DIV/0!</v>
      </c>
      <c r="EI15" s="69" t="e">
        <f t="shared" ref="EI15" si="357">(EI14-EH14)/EI14</f>
        <v>#DIV/0!</v>
      </c>
      <c r="EJ15" s="69" t="e">
        <f t="shared" ref="EJ15" si="358">(EJ14-EI14)/EJ14</f>
        <v>#DIV/0!</v>
      </c>
      <c r="EK15" s="69" t="e">
        <f t="shared" ref="EK15" si="359">(EK14-EJ14)/EK14</f>
        <v>#DIV/0!</v>
      </c>
      <c r="EL15" s="69" t="e">
        <f t="shared" ref="EL15" si="360">(EL14-EK14)/EL14</f>
        <v>#DIV/0!</v>
      </c>
      <c r="EM15" s="69" t="e">
        <f t="shared" ref="EM15" si="361">(EM14-EL14)/EM14</f>
        <v>#DIV/0!</v>
      </c>
      <c r="EN15" s="69" t="e">
        <f t="shared" ref="EN15" si="362">(EN14-EM14)/EN14</f>
        <v>#DIV/0!</v>
      </c>
      <c r="EO15" s="69" t="e">
        <f t="shared" ref="EO15" si="363">(EO14-EN14)/EO14</f>
        <v>#DIV/0!</v>
      </c>
      <c r="EP15" s="69" t="e">
        <f t="shared" ref="EP15" si="364">(EP14-EO14)/EP14</f>
        <v>#DIV/0!</v>
      </c>
      <c r="EQ15" s="69" t="e">
        <f t="shared" ref="EQ15" si="365">(EQ14-EP14)/EQ14</f>
        <v>#DIV/0!</v>
      </c>
      <c r="ER15" s="69" t="e">
        <f t="shared" ref="ER15" si="366">(ER14-EQ14)/ER14</f>
        <v>#DIV/0!</v>
      </c>
      <c r="ES15" s="69" t="e">
        <f t="shared" ref="ES15" si="367">(ES14-ER14)/ES14</f>
        <v>#DIV/0!</v>
      </c>
      <c r="ET15" s="69" t="e">
        <f t="shared" ref="ET15" si="368">(ET14-ES14)/ET14</f>
        <v>#DIV/0!</v>
      </c>
      <c r="EU15" s="69" t="e">
        <f t="shared" ref="EU15" si="369">(EU14-ET14)/EU14</f>
        <v>#DIV/0!</v>
      </c>
      <c r="EV15" s="69" t="e">
        <f t="shared" ref="EV15" si="370">(EV14-EU14)/EV14</f>
        <v>#DIV/0!</v>
      </c>
      <c r="EW15" s="69" t="e">
        <f t="shared" ref="EW15" si="371">(EW14-EV14)/EW14</f>
        <v>#DIV/0!</v>
      </c>
      <c r="EX15" s="69" t="e">
        <f t="shared" ref="EX15" si="372">(EX14-EW14)/EX14</f>
        <v>#DIV/0!</v>
      </c>
      <c r="EY15" s="69" t="e">
        <f t="shared" ref="EY15" si="373">(EY14-EX14)/EY14</f>
        <v>#DIV/0!</v>
      </c>
      <c r="EZ15" s="69" t="e">
        <f t="shared" ref="EZ15" si="374">(EZ14-EY14)/EZ14</f>
        <v>#DIV/0!</v>
      </c>
      <c r="FA15" s="69" t="e">
        <f t="shared" ref="FA15" si="375">(FA14-EZ14)/FA14</f>
        <v>#DIV/0!</v>
      </c>
      <c r="FB15" s="69" t="e">
        <f t="shared" ref="FB15" si="376">(FB14-FA14)/FB14</f>
        <v>#DIV/0!</v>
      </c>
      <c r="FC15" s="69" t="e">
        <f t="shared" ref="FC15" si="377">(FC14-FB14)/FC14</f>
        <v>#DIV/0!</v>
      </c>
      <c r="FD15" s="69" t="e">
        <f t="shared" ref="FD15" si="378">(FD14-FC14)/FD14</f>
        <v>#DIV/0!</v>
      </c>
      <c r="FE15" s="69" t="e">
        <f t="shared" ref="FE15" si="379">(FE14-FD14)/FE14</f>
        <v>#DIV/0!</v>
      </c>
      <c r="FF15" s="69" t="e">
        <f t="shared" ref="FF15" si="380">(FF14-FE14)/FF14</f>
        <v>#DIV/0!</v>
      </c>
      <c r="FG15" s="69" t="e">
        <f t="shared" ref="FG15" si="381">(FG14-FF14)/FG14</f>
        <v>#DIV/0!</v>
      </c>
      <c r="FH15" s="69" t="e">
        <f t="shared" ref="FH15" si="382">(FH14-FG14)/FH14</f>
        <v>#DIV/0!</v>
      </c>
      <c r="FI15" s="69" t="e">
        <f t="shared" ref="FI15" si="383">(FI14-FH14)/FI14</f>
        <v>#DIV/0!</v>
      </c>
      <c r="FJ15" s="69" t="e">
        <f t="shared" ref="FJ15" si="384">(FJ14-FI14)/FJ14</f>
        <v>#DIV/0!</v>
      </c>
      <c r="FK15" s="69" t="e">
        <f t="shared" ref="FK15" si="385">(FK14-FJ14)/FK14</f>
        <v>#DIV/0!</v>
      </c>
      <c r="FL15" s="69" t="e">
        <f t="shared" ref="FL15" si="386">(FL14-FK14)/FL14</f>
        <v>#DIV/0!</v>
      </c>
      <c r="FM15" s="69" t="e">
        <f t="shared" ref="FM15" si="387">(FM14-FL14)/FM14</f>
        <v>#DIV/0!</v>
      </c>
      <c r="FN15" s="69" t="e">
        <f t="shared" ref="FN15" si="388">(FN14-FM14)/FN14</f>
        <v>#DIV/0!</v>
      </c>
      <c r="FO15" s="69" t="e">
        <f t="shared" ref="FO15" si="389">(FO14-FN14)/FO14</f>
        <v>#DIV/0!</v>
      </c>
      <c r="FP15" s="69" t="e">
        <f t="shared" ref="FP15" si="390">(FP14-FO14)/FP14</f>
        <v>#DIV/0!</v>
      </c>
      <c r="FQ15" s="69" t="e">
        <f t="shared" ref="FQ15" si="391">(FQ14-FP14)/FQ14</f>
        <v>#DIV/0!</v>
      </c>
      <c r="FR15" s="69" t="e">
        <f t="shared" ref="FR15" si="392">(FR14-FQ14)/FR14</f>
        <v>#DIV/0!</v>
      </c>
      <c r="FS15" s="69" t="e">
        <f t="shared" ref="FS15" si="393">(FS14-FR14)/FS14</f>
        <v>#DIV/0!</v>
      </c>
      <c r="FT15" s="69" t="e">
        <f t="shared" ref="FT15" si="394">(FT14-FS14)/FT14</f>
        <v>#DIV/0!</v>
      </c>
      <c r="FU15" s="69" t="e">
        <f t="shared" ref="FU15" si="395">(FU14-FT14)/FU14</f>
        <v>#DIV/0!</v>
      </c>
      <c r="FV15" s="69" t="e">
        <f t="shared" ref="FV15" si="396">(FV14-FU14)/FV14</f>
        <v>#DIV/0!</v>
      </c>
      <c r="FW15" s="69" t="e">
        <f t="shared" ref="FW15" si="397">(FW14-FV14)/FW14</f>
        <v>#DIV/0!</v>
      </c>
      <c r="FX15" s="69" t="e">
        <f t="shared" ref="FX15" si="398">(FX14-FW14)/FX14</f>
        <v>#DIV/0!</v>
      </c>
      <c r="FY15" s="69" t="e">
        <f t="shared" ref="FY15" si="399">(FY14-FX14)/FY14</f>
        <v>#DIV/0!</v>
      </c>
      <c r="FZ15" s="69" t="e">
        <f t="shared" ref="FZ15" si="400">(FZ14-FY14)/FZ14</f>
        <v>#DIV/0!</v>
      </c>
      <c r="GA15" s="69" t="e">
        <f t="shared" ref="GA15" si="401">(GA14-FZ14)/GA14</f>
        <v>#DIV/0!</v>
      </c>
      <c r="GB15" s="69" t="e">
        <f t="shared" ref="GB15" si="402">(GB14-GA14)/GB14</f>
        <v>#DIV/0!</v>
      </c>
      <c r="GC15" s="69" t="e">
        <f t="shared" ref="GC15" si="403">(GC14-GB14)/GC14</f>
        <v>#DIV/0!</v>
      </c>
      <c r="GD15" s="69" t="e">
        <f t="shared" ref="GD15" si="404">(GD14-GC14)/GD14</f>
        <v>#DIV/0!</v>
      </c>
      <c r="GE15" s="69" t="e">
        <f t="shared" ref="GE15" si="405">(GE14-GD14)/GE14</f>
        <v>#DIV/0!</v>
      </c>
      <c r="GF15" s="69" t="e">
        <f t="shared" ref="GF15" si="406">(GF14-GE14)/GF14</f>
        <v>#DIV/0!</v>
      </c>
      <c r="GG15" s="69" t="e">
        <f t="shared" ref="GG15" si="407">(GG14-GF14)/GG14</f>
        <v>#DIV/0!</v>
      </c>
    </row>
    <row r="16" spans="2:189" ht="16" thickBot="1">
      <c r="B16" s="109"/>
      <c r="C16" s="70" t="s">
        <v>80</v>
      </c>
      <c r="D16" s="71">
        <v>0</v>
      </c>
      <c r="E16" s="71">
        <f>E14-D14</f>
        <v>0</v>
      </c>
      <c r="F16" s="71">
        <f t="shared" ref="F16:BQ16" si="408">F14-E14</f>
        <v>0</v>
      </c>
      <c r="G16" s="71">
        <f t="shared" si="408"/>
        <v>0</v>
      </c>
      <c r="H16" s="71">
        <f t="shared" si="408"/>
        <v>0</v>
      </c>
      <c r="I16" s="71">
        <f t="shared" si="408"/>
        <v>0</v>
      </c>
      <c r="J16" s="71">
        <f t="shared" si="408"/>
        <v>0</v>
      </c>
      <c r="K16" s="71">
        <f t="shared" si="408"/>
        <v>0</v>
      </c>
      <c r="L16" s="71">
        <f t="shared" si="408"/>
        <v>0</v>
      </c>
      <c r="M16" s="71">
        <f t="shared" si="408"/>
        <v>0</v>
      </c>
      <c r="N16" s="71">
        <f t="shared" si="408"/>
        <v>0</v>
      </c>
      <c r="O16" s="71">
        <f t="shared" si="408"/>
        <v>0</v>
      </c>
      <c r="P16" s="71">
        <f t="shared" si="408"/>
        <v>0</v>
      </c>
      <c r="Q16" s="71">
        <f t="shared" si="408"/>
        <v>0</v>
      </c>
      <c r="R16" s="71">
        <f t="shared" si="408"/>
        <v>0</v>
      </c>
      <c r="S16" s="71">
        <f t="shared" si="408"/>
        <v>0</v>
      </c>
      <c r="T16" s="71">
        <f t="shared" si="408"/>
        <v>0</v>
      </c>
      <c r="U16" s="71">
        <f t="shared" si="408"/>
        <v>0</v>
      </c>
      <c r="V16" s="71">
        <f t="shared" si="408"/>
        <v>0</v>
      </c>
      <c r="W16" s="71">
        <f t="shared" si="408"/>
        <v>0</v>
      </c>
      <c r="X16" s="71">
        <f t="shared" si="408"/>
        <v>0</v>
      </c>
      <c r="Y16" s="71">
        <f t="shared" si="408"/>
        <v>0</v>
      </c>
      <c r="Z16" s="71">
        <f t="shared" si="408"/>
        <v>1</v>
      </c>
      <c r="AA16" s="71">
        <f t="shared" si="408"/>
        <v>1</v>
      </c>
      <c r="AB16" s="71">
        <f t="shared" si="408"/>
        <v>2</v>
      </c>
      <c r="AC16" s="71">
        <f t="shared" si="408"/>
        <v>0</v>
      </c>
      <c r="AD16" s="71">
        <f t="shared" si="408"/>
        <v>1</v>
      </c>
      <c r="AE16" s="71">
        <f t="shared" si="408"/>
        <v>1</v>
      </c>
      <c r="AF16" s="71">
        <f t="shared" si="408"/>
        <v>4</v>
      </c>
      <c r="AG16" s="71">
        <f t="shared" si="408"/>
        <v>3</v>
      </c>
      <c r="AH16" s="71">
        <f t="shared" si="408"/>
        <v>5</v>
      </c>
      <c r="AI16" s="71">
        <f t="shared" si="408"/>
        <v>10</v>
      </c>
      <c r="AJ16" s="71">
        <f t="shared" si="408"/>
        <v>0</v>
      </c>
      <c r="AK16" s="71">
        <f t="shared" si="408"/>
        <v>6</v>
      </c>
      <c r="AL16" s="71">
        <f t="shared" si="408"/>
        <v>6</v>
      </c>
      <c r="AM16" s="71">
        <f t="shared" si="408"/>
        <v>12</v>
      </c>
      <c r="AN16" s="71">
        <f t="shared" si="408"/>
        <v>3</v>
      </c>
      <c r="AO16" s="71">
        <f t="shared" si="408"/>
        <v>6</v>
      </c>
      <c r="AP16" s="71">
        <f t="shared" si="408"/>
        <v>5</v>
      </c>
      <c r="AQ16" s="71">
        <f t="shared" si="408"/>
        <v>6</v>
      </c>
      <c r="AR16" s="71">
        <f t="shared" si="408"/>
        <v>4</v>
      </c>
      <c r="AS16" s="71">
        <f t="shared" si="408"/>
        <v>12</v>
      </c>
      <c r="AT16" s="71">
        <f t="shared" si="408"/>
        <v>8</v>
      </c>
      <c r="AU16" s="71">
        <f t="shared" si="408"/>
        <v>8</v>
      </c>
      <c r="AV16" s="71">
        <f t="shared" si="408"/>
        <v>3</v>
      </c>
      <c r="AW16" s="71">
        <f t="shared" si="408"/>
        <v>6</v>
      </c>
      <c r="AX16" s="71">
        <f t="shared" si="408"/>
        <v>7</v>
      </c>
      <c r="AY16" s="71">
        <f t="shared" si="408"/>
        <v>3</v>
      </c>
      <c r="AZ16" s="71">
        <f t="shared" si="408"/>
        <v>8</v>
      </c>
      <c r="BA16" s="71">
        <f t="shared" si="408"/>
        <v>5</v>
      </c>
      <c r="BB16" s="71">
        <f t="shared" si="408"/>
        <v>10</v>
      </c>
      <c r="BC16" s="71">
        <f t="shared" si="408"/>
        <v>2</v>
      </c>
      <c r="BD16" s="71">
        <f t="shared" si="408"/>
        <v>9</v>
      </c>
      <c r="BE16" s="71">
        <f t="shared" si="408"/>
        <v>7</v>
      </c>
      <c r="BF16" s="71">
        <f t="shared" si="408"/>
        <v>0</v>
      </c>
      <c r="BG16" s="71">
        <f t="shared" si="408"/>
        <v>7</v>
      </c>
      <c r="BH16" s="71">
        <f t="shared" si="408"/>
        <v>4</v>
      </c>
      <c r="BI16" s="71">
        <f t="shared" si="408"/>
        <v>4</v>
      </c>
      <c r="BJ16" s="71">
        <f t="shared" si="408"/>
        <v>4</v>
      </c>
      <c r="BK16" s="71">
        <f t="shared" si="408"/>
        <v>5</v>
      </c>
      <c r="BL16" s="71">
        <f t="shared" si="408"/>
        <v>0</v>
      </c>
      <c r="BM16" s="71">
        <f t="shared" si="408"/>
        <v>3</v>
      </c>
      <c r="BN16" s="71">
        <f t="shared" si="408"/>
        <v>3</v>
      </c>
      <c r="BO16" s="71">
        <f t="shared" si="408"/>
        <v>2</v>
      </c>
      <c r="BP16" s="71">
        <f t="shared" si="408"/>
        <v>2</v>
      </c>
      <c r="BQ16" s="71">
        <f t="shared" si="408"/>
        <v>3</v>
      </c>
      <c r="BR16" s="71">
        <f t="shared" ref="BR16:CM16" si="409">BR14-BQ14</f>
        <v>5</v>
      </c>
      <c r="BS16" s="71">
        <f t="shared" si="409"/>
        <v>3</v>
      </c>
      <c r="BT16" s="71">
        <f t="shared" si="409"/>
        <v>0</v>
      </c>
      <c r="BU16" s="71">
        <f t="shared" si="409"/>
        <v>2</v>
      </c>
      <c r="BV16" s="71">
        <f t="shared" si="409"/>
        <v>2</v>
      </c>
      <c r="BW16" s="71">
        <f t="shared" si="409"/>
        <v>0</v>
      </c>
      <c r="BX16" s="71">
        <f t="shared" si="409"/>
        <v>1</v>
      </c>
      <c r="BY16" s="71">
        <f t="shared" si="409"/>
        <v>1</v>
      </c>
      <c r="BZ16" s="71">
        <f t="shared" si="409"/>
        <v>1</v>
      </c>
      <c r="CA16" s="71">
        <f t="shared" si="409"/>
        <v>0</v>
      </c>
      <c r="CB16" s="71">
        <f t="shared" si="409"/>
        <v>3</v>
      </c>
      <c r="CC16" s="71">
        <f t="shared" si="409"/>
        <v>2</v>
      </c>
      <c r="CD16" s="71">
        <f t="shared" si="409"/>
        <v>0</v>
      </c>
      <c r="CE16" s="71">
        <f t="shared" si="409"/>
        <v>0</v>
      </c>
      <c r="CF16" s="71">
        <f t="shared" si="409"/>
        <v>0</v>
      </c>
      <c r="CG16" s="71">
        <f t="shared" si="409"/>
        <v>0</v>
      </c>
      <c r="CH16" s="71">
        <f t="shared" si="409"/>
        <v>7</v>
      </c>
      <c r="CI16" s="71">
        <f t="shared" si="409"/>
        <v>-1</v>
      </c>
      <c r="CJ16" s="71">
        <f t="shared" si="409"/>
        <v>3</v>
      </c>
      <c r="CK16" s="71">
        <f t="shared" si="409"/>
        <v>2</v>
      </c>
      <c r="CL16" s="71">
        <f t="shared" si="409"/>
        <v>1</v>
      </c>
      <c r="CM16" s="71">
        <f t="shared" si="409"/>
        <v>-3</v>
      </c>
      <c r="CN16" s="71">
        <f t="shared" ref="CN16:EI16" si="410">CN14-CM14</f>
        <v>1</v>
      </c>
      <c r="CO16" s="71">
        <f t="shared" si="410"/>
        <v>2</v>
      </c>
      <c r="CP16" s="71">
        <f t="shared" si="410"/>
        <v>1</v>
      </c>
      <c r="CQ16" s="71">
        <f t="shared" si="410"/>
        <v>1</v>
      </c>
      <c r="CR16" s="71">
        <f t="shared" si="410"/>
        <v>2</v>
      </c>
      <c r="CS16" s="71">
        <f t="shared" si="410"/>
        <v>0</v>
      </c>
      <c r="CT16" s="71">
        <f t="shared" si="410"/>
        <v>1</v>
      </c>
      <c r="CU16" s="71">
        <f t="shared" si="410"/>
        <v>-238</v>
      </c>
      <c r="CV16" s="71">
        <f t="shared" si="410"/>
        <v>0</v>
      </c>
      <c r="CW16" s="71">
        <f t="shared" si="410"/>
        <v>0</v>
      </c>
      <c r="CX16" s="71">
        <f t="shared" si="410"/>
        <v>0</v>
      </c>
      <c r="CY16" s="71">
        <f t="shared" si="410"/>
        <v>0</v>
      </c>
      <c r="CZ16" s="71">
        <f t="shared" si="410"/>
        <v>0</v>
      </c>
      <c r="DA16" s="71">
        <f t="shared" si="410"/>
        <v>0</v>
      </c>
      <c r="DB16" s="71">
        <f t="shared" si="410"/>
        <v>0</v>
      </c>
      <c r="DC16" s="71">
        <f t="shared" si="410"/>
        <v>0</v>
      </c>
      <c r="DD16" s="71">
        <f t="shared" si="410"/>
        <v>0</v>
      </c>
      <c r="DE16" s="71">
        <f t="shared" si="410"/>
        <v>0</v>
      </c>
      <c r="DF16" s="71">
        <f t="shared" si="410"/>
        <v>0</v>
      </c>
      <c r="DG16" s="71">
        <f t="shared" si="410"/>
        <v>0</v>
      </c>
      <c r="DH16" s="71">
        <f t="shared" si="410"/>
        <v>0</v>
      </c>
      <c r="DI16" s="71">
        <f t="shared" si="410"/>
        <v>0</v>
      </c>
      <c r="DJ16" s="71">
        <f t="shared" si="410"/>
        <v>0</v>
      </c>
      <c r="DK16" s="71">
        <f t="shared" si="410"/>
        <v>0</v>
      </c>
      <c r="DL16" s="71">
        <f t="shared" si="410"/>
        <v>0</v>
      </c>
      <c r="DM16" s="71">
        <f t="shared" si="410"/>
        <v>0</v>
      </c>
      <c r="DN16" s="71">
        <f t="shared" si="410"/>
        <v>0</v>
      </c>
      <c r="DO16" s="71">
        <f t="shared" si="410"/>
        <v>0</v>
      </c>
      <c r="DP16" s="71">
        <f t="shared" si="410"/>
        <v>0</v>
      </c>
      <c r="DQ16" s="71">
        <f t="shared" si="410"/>
        <v>0</v>
      </c>
      <c r="DR16" s="71">
        <f t="shared" si="410"/>
        <v>0</v>
      </c>
      <c r="DS16" s="71">
        <f t="shared" si="410"/>
        <v>0</v>
      </c>
      <c r="DT16" s="71">
        <f t="shared" si="410"/>
        <v>0</v>
      </c>
      <c r="DU16" s="71">
        <f t="shared" si="410"/>
        <v>0</v>
      </c>
      <c r="DV16" s="71">
        <f t="shared" si="410"/>
        <v>0</v>
      </c>
      <c r="DW16" s="71">
        <f t="shared" si="410"/>
        <v>0</v>
      </c>
      <c r="DX16" s="71">
        <f t="shared" si="410"/>
        <v>0</v>
      </c>
      <c r="DY16" s="71">
        <f t="shared" si="410"/>
        <v>0</v>
      </c>
      <c r="DZ16" s="71">
        <f t="shared" si="410"/>
        <v>0</v>
      </c>
      <c r="EA16" s="71">
        <f t="shared" si="410"/>
        <v>0</v>
      </c>
      <c r="EB16" s="71">
        <f t="shared" si="410"/>
        <v>0</v>
      </c>
      <c r="EC16" s="71">
        <f t="shared" si="410"/>
        <v>0</v>
      </c>
      <c r="ED16" s="71">
        <f t="shared" si="410"/>
        <v>0</v>
      </c>
      <c r="EE16" s="71">
        <f t="shared" si="410"/>
        <v>0</v>
      </c>
      <c r="EF16" s="71">
        <f t="shared" si="410"/>
        <v>0</v>
      </c>
      <c r="EG16" s="71">
        <f t="shared" si="410"/>
        <v>0</v>
      </c>
      <c r="EH16" s="71">
        <f t="shared" si="410"/>
        <v>0</v>
      </c>
      <c r="EI16" s="71">
        <f t="shared" si="410"/>
        <v>0</v>
      </c>
      <c r="EJ16" s="71">
        <f t="shared" ref="EJ16:GG16" si="411">EJ14-EI14</f>
        <v>0</v>
      </c>
      <c r="EK16" s="71">
        <f t="shared" si="411"/>
        <v>0</v>
      </c>
      <c r="EL16" s="71">
        <f t="shared" si="411"/>
        <v>0</v>
      </c>
      <c r="EM16" s="71">
        <f t="shared" si="411"/>
        <v>0</v>
      </c>
      <c r="EN16" s="71">
        <f t="shared" si="411"/>
        <v>0</v>
      </c>
      <c r="EO16" s="71">
        <f t="shared" si="411"/>
        <v>0</v>
      </c>
      <c r="EP16" s="71">
        <f t="shared" si="411"/>
        <v>0</v>
      </c>
      <c r="EQ16" s="71">
        <f t="shared" si="411"/>
        <v>0</v>
      </c>
      <c r="ER16" s="71">
        <f t="shared" si="411"/>
        <v>0</v>
      </c>
      <c r="ES16" s="71">
        <f t="shared" si="411"/>
        <v>0</v>
      </c>
      <c r="ET16" s="71">
        <f t="shared" si="411"/>
        <v>0</v>
      </c>
      <c r="EU16" s="71">
        <f t="shared" si="411"/>
        <v>0</v>
      </c>
      <c r="EV16" s="71">
        <f t="shared" si="411"/>
        <v>0</v>
      </c>
      <c r="EW16" s="71">
        <f t="shared" si="411"/>
        <v>0</v>
      </c>
      <c r="EX16" s="71">
        <f t="shared" si="411"/>
        <v>0</v>
      </c>
      <c r="EY16" s="71">
        <f t="shared" si="411"/>
        <v>0</v>
      </c>
      <c r="EZ16" s="71">
        <f t="shared" si="411"/>
        <v>0</v>
      </c>
      <c r="FA16" s="71">
        <f t="shared" si="411"/>
        <v>0</v>
      </c>
      <c r="FB16" s="71">
        <f t="shared" si="411"/>
        <v>0</v>
      </c>
      <c r="FC16" s="71">
        <f t="shared" si="411"/>
        <v>0</v>
      </c>
      <c r="FD16" s="71">
        <f t="shared" si="411"/>
        <v>0</v>
      </c>
      <c r="FE16" s="71">
        <f t="shared" si="411"/>
        <v>0</v>
      </c>
      <c r="FF16" s="71">
        <f t="shared" si="411"/>
        <v>0</v>
      </c>
      <c r="FG16" s="71">
        <f t="shared" si="411"/>
        <v>0</v>
      </c>
      <c r="FH16" s="71">
        <f t="shared" si="411"/>
        <v>0</v>
      </c>
      <c r="FI16" s="71">
        <f t="shared" si="411"/>
        <v>0</v>
      </c>
      <c r="FJ16" s="71">
        <f t="shared" si="411"/>
        <v>0</v>
      </c>
      <c r="FK16" s="71">
        <f t="shared" si="411"/>
        <v>0</v>
      </c>
      <c r="FL16" s="71">
        <f t="shared" si="411"/>
        <v>0</v>
      </c>
      <c r="FM16" s="71">
        <f t="shared" si="411"/>
        <v>0</v>
      </c>
      <c r="FN16" s="71">
        <f t="shared" si="411"/>
        <v>0</v>
      </c>
      <c r="FO16" s="71">
        <f t="shared" si="411"/>
        <v>0</v>
      </c>
      <c r="FP16" s="71">
        <f t="shared" si="411"/>
        <v>0</v>
      </c>
      <c r="FQ16" s="71">
        <f t="shared" si="411"/>
        <v>0</v>
      </c>
      <c r="FR16" s="71">
        <f t="shared" si="411"/>
        <v>0</v>
      </c>
      <c r="FS16" s="71">
        <f t="shared" si="411"/>
        <v>0</v>
      </c>
      <c r="FT16" s="71">
        <f t="shared" si="411"/>
        <v>0</v>
      </c>
      <c r="FU16" s="71">
        <f t="shared" si="411"/>
        <v>0</v>
      </c>
      <c r="FV16" s="71">
        <f t="shared" si="411"/>
        <v>0</v>
      </c>
      <c r="FW16" s="71">
        <f t="shared" si="411"/>
        <v>0</v>
      </c>
      <c r="FX16" s="71">
        <f t="shared" si="411"/>
        <v>0</v>
      </c>
      <c r="FY16" s="71">
        <f t="shared" si="411"/>
        <v>0</v>
      </c>
      <c r="FZ16" s="71">
        <f t="shared" si="411"/>
        <v>0</v>
      </c>
      <c r="GA16" s="71">
        <f t="shared" si="411"/>
        <v>0</v>
      </c>
      <c r="GB16" s="71">
        <f t="shared" si="411"/>
        <v>0</v>
      </c>
      <c r="GC16" s="71">
        <f t="shared" si="411"/>
        <v>0</v>
      </c>
      <c r="GD16" s="71">
        <f t="shared" si="411"/>
        <v>0</v>
      </c>
      <c r="GE16" s="71">
        <f t="shared" si="411"/>
        <v>0</v>
      </c>
      <c r="GF16" s="71">
        <f t="shared" si="411"/>
        <v>0</v>
      </c>
      <c r="GG16" s="71">
        <f t="shared" si="411"/>
        <v>0</v>
      </c>
    </row>
    <row r="17" spans="2:189" ht="9" customHeight="1" thickBot="1">
      <c r="B17" s="68"/>
      <c r="C17" s="68"/>
      <c r="D17" s="68"/>
      <c r="E17" s="68"/>
    </row>
    <row r="18" spans="2:189">
      <c r="B18" s="104" t="s">
        <v>1</v>
      </c>
      <c r="C18" s="76" t="s">
        <v>87</v>
      </c>
      <c r="D18" s="76">
        <v>0</v>
      </c>
      <c r="E18" s="76">
        <v>0</v>
      </c>
      <c r="F18" s="76">
        <v>0</v>
      </c>
      <c r="G18" s="76">
        <v>0</v>
      </c>
      <c r="H18" s="76">
        <v>0</v>
      </c>
      <c r="I18" s="76">
        <v>0</v>
      </c>
      <c r="J18" s="76">
        <v>1</v>
      </c>
      <c r="K18" s="76">
        <v>2</v>
      </c>
      <c r="L18" s="76">
        <v>3</v>
      </c>
      <c r="M18" s="76">
        <v>4</v>
      </c>
      <c r="N18" s="76">
        <v>5</v>
      </c>
      <c r="O18" s="76">
        <v>6</v>
      </c>
      <c r="P18" s="76">
        <v>9</v>
      </c>
      <c r="Q18" s="76">
        <v>10</v>
      </c>
      <c r="R18" s="76">
        <v>17</v>
      </c>
      <c r="S18" s="76">
        <v>23</v>
      </c>
      <c r="T18" s="76">
        <v>46</v>
      </c>
      <c r="U18" s="76">
        <v>73</v>
      </c>
      <c r="V18" s="76">
        <v>116</v>
      </c>
      <c r="W18" s="76">
        <v>142</v>
      </c>
      <c r="X18" s="76">
        <v>180</v>
      </c>
      <c r="Y18" s="76">
        <v>243</v>
      </c>
      <c r="Z18" s="76">
        <v>278</v>
      </c>
      <c r="AA18" s="76">
        <v>361</v>
      </c>
      <c r="AB18" s="76">
        <v>448</v>
      </c>
      <c r="AC18" s="76">
        <v>534</v>
      </c>
      <c r="AD18" s="76">
        <v>737</v>
      </c>
      <c r="AE18" s="76">
        <v>852</v>
      </c>
      <c r="AF18" s="76">
        <v>992</v>
      </c>
      <c r="AG18" s="76">
        <v>1082</v>
      </c>
      <c r="AH18" s="76">
        <v>1110</v>
      </c>
      <c r="AI18" s="76">
        <v>1287</v>
      </c>
      <c r="AJ18" s="76">
        <v>1478</v>
      </c>
      <c r="AK18" s="76">
        <v>1577</v>
      </c>
      <c r="AL18" s="76">
        <v>1799</v>
      </c>
      <c r="AM18" s="76">
        <v>1998</v>
      </c>
      <c r="AN18" s="76">
        <v>2207</v>
      </c>
      <c r="AO18" s="76">
        <v>2347</v>
      </c>
      <c r="AP18" s="76">
        <v>2513</v>
      </c>
      <c r="AQ18" s="76">
        <v>2904</v>
      </c>
      <c r="AR18" s="76">
        <v>3070</v>
      </c>
      <c r="AS18" s="76">
        <v>3185</v>
      </c>
      <c r="AT18" s="76">
        <v>3424</v>
      </c>
      <c r="AU18" s="76">
        <v>3451</v>
      </c>
      <c r="AV18" s="76">
        <v>3821</v>
      </c>
      <c r="AW18" s="76">
        <v>3834</v>
      </c>
      <c r="AX18" s="76">
        <v>3841</v>
      </c>
      <c r="AY18" s="76">
        <v>3896</v>
      </c>
      <c r="AZ18" s="76">
        <v>3994</v>
      </c>
      <c r="BA18" s="76">
        <v>4102</v>
      </c>
      <c r="BB18" s="76">
        <v>4237</v>
      </c>
      <c r="BC18" s="76">
        <v>4302</v>
      </c>
      <c r="BD18" s="76">
        <v>4438</v>
      </c>
      <c r="BE18" s="76">
        <v>4500</v>
      </c>
      <c r="BF18" s="76">
        <v>4709</v>
      </c>
      <c r="BG18" s="76">
        <v>4896</v>
      </c>
      <c r="BH18" s="76">
        <v>5093</v>
      </c>
      <c r="BI18" s="76">
        <v>5194</v>
      </c>
      <c r="BJ18" s="76">
        <v>5277</v>
      </c>
      <c r="BK18" s="76">
        <v>5435</v>
      </c>
      <c r="BL18" s="76">
        <v>5531</v>
      </c>
      <c r="BM18" s="76">
        <v>5556</v>
      </c>
      <c r="BN18" s="76">
        <v>5593</v>
      </c>
      <c r="BO18" s="76">
        <v>5695</v>
      </c>
      <c r="BP18" s="76">
        <v>5815</v>
      </c>
      <c r="BQ18" s="76">
        <v>5939</v>
      </c>
      <c r="BR18" s="76">
        <v>6047</v>
      </c>
      <c r="BS18" s="76">
        <v>6047</v>
      </c>
      <c r="BT18" s="76">
        <v>6136</v>
      </c>
      <c r="BU18" s="76">
        <v>6241</v>
      </c>
      <c r="BV18" s="76">
        <v>6641</v>
      </c>
      <c r="BW18" s="76">
        <v>6935</v>
      </c>
      <c r="BX18" s="76">
        <v>7093</v>
      </c>
      <c r="BY18" s="76">
        <v>7166</v>
      </c>
      <c r="BZ18" s="76">
        <v>7242</v>
      </c>
      <c r="CA18" s="76">
        <v>7316</v>
      </c>
      <c r="CB18" s="76">
        <v>7494</v>
      </c>
      <c r="CC18" s="76">
        <v>7647</v>
      </c>
      <c r="CD18" s="76">
        <v>7767</v>
      </c>
      <c r="CE18" s="76">
        <v>7951</v>
      </c>
      <c r="CF18" s="76">
        <v>8097</v>
      </c>
      <c r="CG18" s="76">
        <v>8235</v>
      </c>
      <c r="CH18" s="76">
        <v>8361</v>
      </c>
      <c r="CI18" s="76">
        <v>8490</v>
      </c>
      <c r="CJ18" s="76">
        <v>8688</v>
      </c>
      <c r="CK18" s="76">
        <v>8878</v>
      </c>
      <c r="CL18" s="76">
        <v>9106</v>
      </c>
      <c r="CM18" s="76">
        <v>9292</v>
      </c>
      <c r="CN18" s="76">
        <v>9423</v>
      </c>
      <c r="CO18" s="76">
        <v>9567</v>
      </c>
      <c r="CP18" s="76">
        <v>9778</v>
      </c>
      <c r="CQ18" s="76">
        <v>10055</v>
      </c>
      <c r="CR18" s="76">
        <v>10320</v>
      </c>
      <c r="CS18" s="76">
        <v>10643</v>
      </c>
      <c r="CT18" s="76">
        <v>10874</v>
      </c>
      <c r="CU18" s="76"/>
      <c r="CV18" s="76"/>
      <c r="CW18" s="76"/>
      <c r="CX18" s="76"/>
      <c r="CY18" s="76"/>
      <c r="CZ18" s="76"/>
      <c r="DA18" s="76"/>
      <c r="DB18" s="76"/>
      <c r="DC18" s="76"/>
      <c r="DD18" s="76"/>
      <c r="DE18" s="76"/>
      <c r="DF18" s="76"/>
      <c r="DG18" s="76"/>
      <c r="DH18" s="76"/>
      <c r="DI18" s="76"/>
      <c r="DJ18" s="76"/>
      <c r="DK18" s="76"/>
      <c r="DL18" s="76"/>
      <c r="DM18" s="76"/>
      <c r="DN18" s="76"/>
      <c r="DO18" s="76"/>
      <c r="DP18" s="76"/>
      <c r="DQ18" s="76"/>
      <c r="DR18" s="76"/>
      <c r="DS18" s="76"/>
      <c r="DT18" s="76"/>
      <c r="DU18" s="76"/>
      <c r="DV18" s="76"/>
      <c r="DW18" s="76"/>
      <c r="DX18" s="76"/>
      <c r="DY18" s="76"/>
      <c r="DZ18" s="76"/>
      <c r="EA18" s="76"/>
      <c r="EB18" s="76"/>
      <c r="EC18" s="76"/>
      <c r="ED18" s="76"/>
      <c r="EE18" s="76"/>
      <c r="EF18" s="76"/>
      <c r="EG18" s="76"/>
      <c r="EH18" s="76"/>
      <c r="EI18" s="76"/>
      <c r="EJ18" s="76"/>
      <c r="EK18" s="76"/>
      <c r="EL18" s="76"/>
      <c r="EM18" s="76"/>
      <c r="EN18" s="76"/>
      <c r="EO18" s="76"/>
      <c r="EP18" s="76"/>
      <c r="EQ18" s="76"/>
      <c r="ER18" s="76"/>
      <c r="ES18" s="76"/>
      <c r="ET18" s="76"/>
      <c r="EU18" s="76"/>
      <c r="EV18" s="76"/>
      <c r="EW18" s="76"/>
      <c r="EX18" s="76"/>
      <c r="EY18" s="76"/>
      <c r="EZ18" s="76"/>
      <c r="FA18" s="76"/>
      <c r="FB18" s="76"/>
      <c r="FC18" s="76"/>
      <c r="FD18" s="76"/>
      <c r="FE18" s="76"/>
      <c r="FF18" s="76"/>
      <c r="FG18" s="76"/>
      <c r="FH18" s="76"/>
      <c r="FI18" s="76"/>
      <c r="FJ18" s="76"/>
      <c r="FK18" s="76"/>
      <c r="FL18" s="76"/>
      <c r="FM18" s="76"/>
      <c r="FN18" s="76"/>
      <c r="FO18" s="76"/>
      <c r="FP18" s="76"/>
      <c r="FQ18" s="76"/>
      <c r="FR18" s="76"/>
      <c r="FS18" s="76"/>
      <c r="FT18" s="76"/>
      <c r="FU18" s="76"/>
      <c r="FV18" s="76"/>
      <c r="FW18" s="76"/>
      <c r="FX18" s="76"/>
      <c r="FY18" s="76"/>
      <c r="FZ18" s="76"/>
      <c r="GA18" s="76"/>
      <c r="GB18" s="76"/>
      <c r="GC18" s="76"/>
      <c r="GD18" s="76"/>
      <c r="GE18" s="76"/>
      <c r="GF18" s="76"/>
      <c r="GG18" s="76"/>
    </row>
    <row r="19" spans="2:189">
      <c r="B19" s="105"/>
      <c r="C19" s="35" t="s">
        <v>81</v>
      </c>
      <c r="D19" s="35">
        <v>0</v>
      </c>
      <c r="E19" s="35" t="e">
        <f>(E18-D18)/E18</f>
        <v>#DIV/0!</v>
      </c>
      <c r="F19" s="35" t="e">
        <f t="shared" ref="F19:BQ19" si="412">(F18-E18)/F18</f>
        <v>#DIV/0!</v>
      </c>
      <c r="G19" s="35" t="e">
        <f t="shared" si="412"/>
        <v>#DIV/0!</v>
      </c>
      <c r="H19" s="35" t="e">
        <f t="shared" si="412"/>
        <v>#DIV/0!</v>
      </c>
      <c r="I19" s="35" t="e">
        <f t="shared" si="412"/>
        <v>#DIV/0!</v>
      </c>
      <c r="J19" s="35">
        <f t="shared" si="412"/>
        <v>1</v>
      </c>
      <c r="K19" s="35">
        <f t="shared" si="412"/>
        <v>0.5</v>
      </c>
      <c r="L19" s="35">
        <f t="shared" si="412"/>
        <v>0.33333333333333331</v>
      </c>
      <c r="M19" s="35">
        <f t="shared" si="412"/>
        <v>0.25</v>
      </c>
      <c r="N19" s="35">
        <f t="shared" si="412"/>
        <v>0.2</v>
      </c>
      <c r="O19" s="35">
        <f t="shared" si="412"/>
        <v>0.16666666666666666</v>
      </c>
      <c r="P19" s="35">
        <f t="shared" si="412"/>
        <v>0.33333333333333331</v>
      </c>
      <c r="Q19" s="35">
        <f t="shared" si="412"/>
        <v>0.1</v>
      </c>
      <c r="R19" s="35">
        <f t="shared" si="412"/>
        <v>0.41176470588235292</v>
      </c>
      <c r="S19" s="35">
        <f t="shared" si="412"/>
        <v>0.2608695652173913</v>
      </c>
      <c r="T19" s="35">
        <f t="shared" si="412"/>
        <v>0.5</v>
      </c>
      <c r="U19" s="35">
        <f t="shared" si="412"/>
        <v>0.36986301369863012</v>
      </c>
      <c r="V19" s="35">
        <f t="shared" si="412"/>
        <v>0.37068965517241381</v>
      </c>
      <c r="W19" s="35">
        <f t="shared" si="412"/>
        <v>0.18309859154929578</v>
      </c>
      <c r="X19" s="35">
        <f t="shared" si="412"/>
        <v>0.21111111111111111</v>
      </c>
      <c r="Y19" s="35">
        <f t="shared" si="412"/>
        <v>0.25925925925925924</v>
      </c>
      <c r="Z19" s="35">
        <f t="shared" si="412"/>
        <v>0.12589928057553956</v>
      </c>
      <c r="AA19" s="35">
        <f t="shared" si="412"/>
        <v>0.22991689750692521</v>
      </c>
      <c r="AB19" s="35">
        <f t="shared" si="412"/>
        <v>0.19419642857142858</v>
      </c>
      <c r="AC19" s="35">
        <f t="shared" si="412"/>
        <v>0.16104868913857678</v>
      </c>
      <c r="AD19" s="35">
        <f t="shared" si="412"/>
        <v>0.27544097693351427</v>
      </c>
      <c r="AE19" s="35">
        <f t="shared" si="412"/>
        <v>0.13497652582159625</v>
      </c>
      <c r="AF19" s="35">
        <f t="shared" si="412"/>
        <v>0.14112903225806453</v>
      </c>
      <c r="AG19" s="35">
        <f t="shared" si="412"/>
        <v>8.3179297597042512E-2</v>
      </c>
      <c r="AH19" s="35">
        <f t="shared" si="412"/>
        <v>2.5225225225225224E-2</v>
      </c>
      <c r="AI19" s="35">
        <f t="shared" si="412"/>
        <v>0.13752913752913754</v>
      </c>
      <c r="AJ19" s="35">
        <f t="shared" si="412"/>
        <v>0.12922868741542626</v>
      </c>
      <c r="AK19" s="35">
        <f t="shared" si="412"/>
        <v>6.2777425491439443E-2</v>
      </c>
      <c r="AL19" s="35">
        <f t="shared" si="412"/>
        <v>0.12340188993885493</v>
      </c>
      <c r="AM19" s="35">
        <f t="shared" si="412"/>
        <v>9.9599599599599603E-2</v>
      </c>
      <c r="AN19" s="35">
        <f t="shared" si="412"/>
        <v>9.4698685999093798E-2</v>
      </c>
      <c r="AO19" s="35">
        <f t="shared" si="412"/>
        <v>5.9650617809970177E-2</v>
      </c>
      <c r="AP19" s="35">
        <f t="shared" si="412"/>
        <v>6.6056506167926785E-2</v>
      </c>
      <c r="AQ19" s="35">
        <f t="shared" si="412"/>
        <v>0.1346418732782369</v>
      </c>
      <c r="AR19" s="35">
        <f t="shared" si="412"/>
        <v>5.4071661237785014E-2</v>
      </c>
      <c r="AS19" s="35">
        <f t="shared" si="412"/>
        <v>3.6106750392464679E-2</v>
      </c>
      <c r="AT19" s="35">
        <f t="shared" si="412"/>
        <v>6.9801401869158883E-2</v>
      </c>
      <c r="AU19" s="35">
        <f t="shared" si="412"/>
        <v>7.8238191828455522E-3</v>
      </c>
      <c r="AV19" s="35">
        <f t="shared" si="412"/>
        <v>9.6833289714734358E-2</v>
      </c>
      <c r="AW19" s="35">
        <f t="shared" si="412"/>
        <v>3.3907146583202919E-3</v>
      </c>
      <c r="AX19" s="35">
        <f t="shared" si="412"/>
        <v>1.8224420723769851E-3</v>
      </c>
      <c r="AY19" s="35">
        <f t="shared" si="412"/>
        <v>1.4117043121149897E-2</v>
      </c>
      <c r="AZ19" s="35">
        <f t="shared" si="412"/>
        <v>2.4536805207811718E-2</v>
      </c>
      <c r="BA19" s="35">
        <f t="shared" si="412"/>
        <v>2.6328620185275476E-2</v>
      </c>
      <c r="BB19" s="35">
        <f t="shared" si="412"/>
        <v>3.1862166627330657E-2</v>
      </c>
      <c r="BC19" s="35">
        <f t="shared" si="412"/>
        <v>1.5109251510925152E-2</v>
      </c>
      <c r="BD19" s="35">
        <f t="shared" si="412"/>
        <v>3.064443442992339E-2</v>
      </c>
      <c r="BE19" s="35">
        <f t="shared" si="412"/>
        <v>1.3777777777777778E-2</v>
      </c>
      <c r="BF19" s="35">
        <f t="shared" si="412"/>
        <v>4.4383096198768318E-2</v>
      </c>
      <c r="BG19" s="35">
        <f t="shared" si="412"/>
        <v>3.8194444444444448E-2</v>
      </c>
      <c r="BH19" s="35">
        <f t="shared" si="412"/>
        <v>3.8680541920282738E-2</v>
      </c>
      <c r="BI19" s="35">
        <f t="shared" si="412"/>
        <v>1.9445514054678474E-2</v>
      </c>
      <c r="BJ19" s="35">
        <f t="shared" si="412"/>
        <v>1.5728633693386392E-2</v>
      </c>
      <c r="BK19" s="35">
        <f t="shared" si="412"/>
        <v>2.907083716651334E-2</v>
      </c>
      <c r="BL19" s="35">
        <f t="shared" si="412"/>
        <v>1.7356716687759899E-2</v>
      </c>
      <c r="BM19" s="35">
        <f t="shared" si="412"/>
        <v>4.4996400287976961E-3</v>
      </c>
      <c r="BN19" s="35">
        <f t="shared" si="412"/>
        <v>6.6154121222957267E-3</v>
      </c>
      <c r="BO19" s="35">
        <f t="shared" si="412"/>
        <v>1.7910447761194031E-2</v>
      </c>
      <c r="BP19" s="35">
        <f t="shared" si="412"/>
        <v>2.063628546861565E-2</v>
      </c>
      <c r="BQ19" s="35">
        <f t="shared" si="412"/>
        <v>2.0878935847785822E-2</v>
      </c>
      <c r="BR19" s="35">
        <f t="shared" ref="BR19:CN19" si="413">(BR18-BQ18)/BR18</f>
        <v>1.7860095915329915E-2</v>
      </c>
      <c r="BS19" s="35">
        <f t="shared" si="413"/>
        <v>0</v>
      </c>
      <c r="BT19" s="35">
        <f t="shared" si="413"/>
        <v>1.4504563233376793E-2</v>
      </c>
      <c r="BU19" s="35">
        <f t="shared" si="413"/>
        <v>1.6824226886716871E-2</v>
      </c>
      <c r="BV19" s="35">
        <f t="shared" si="413"/>
        <v>6.0231892787230838E-2</v>
      </c>
      <c r="BW19" s="35">
        <f t="shared" si="413"/>
        <v>4.2393655371304975E-2</v>
      </c>
      <c r="BX19" s="35">
        <f t="shared" si="413"/>
        <v>2.2275482870435639E-2</v>
      </c>
      <c r="BY19" s="35">
        <f t="shared" si="413"/>
        <v>1.0186994138989674E-2</v>
      </c>
      <c r="BZ19" s="35">
        <f t="shared" si="413"/>
        <v>1.0494338580502624E-2</v>
      </c>
      <c r="CA19" s="35">
        <f t="shared" si="413"/>
        <v>1.0114816839803172E-2</v>
      </c>
      <c r="CB19" s="35">
        <f t="shared" si="413"/>
        <v>2.3752335201494529E-2</v>
      </c>
      <c r="CC19" s="35">
        <f t="shared" si="413"/>
        <v>2.0007846214201649E-2</v>
      </c>
      <c r="CD19" s="35">
        <f t="shared" si="413"/>
        <v>1.544998068752414E-2</v>
      </c>
      <c r="CE19" s="35">
        <f t="shared" si="413"/>
        <v>2.3141743176958874E-2</v>
      </c>
      <c r="CF19" s="35">
        <f t="shared" si="413"/>
        <v>1.8031369643077683E-2</v>
      </c>
      <c r="CG19" s="35">
        <f t="shared" si="413"/>
        <v>1.6757741347905284E-2</v>
      </c>
      <c r="CH19" s="35">
        <f t="shared" si="413"/>
        <v>1.5069967707212056E-2</v>
      </c>
      <c r="CI19" s="35">
        <f t="shared" si="413"/>
        <v>1.519434628975265E-2</v>
      </c>
      <c r="CJ19" s="35">
        <f t="shared" si="413"/>
        <v>2.2790055248618785E-2</v>
      </c>
      <c r="CK19" s="35">
        <f t="shared" si="413"/>
        <v>2.1401216490200495E-2</v>
      </c>
      <c r="CL19" s="35">
        <f t="shared" si="413"/>
        <v>2.5038436195914782E-2</v>
      </c>
      <c r="CM19" s="35">
        <f t="shared" si="413"/>
        <v>2.0017219113215669E-2</v>
      </c>
      <c r="CN19" s="35">
        <f t="shared" si="413"/>
        <v>1.3902154303300435E-2</v>
      </c>
      <c r="CO19" s="35">
        <f t="shared" ref="CO19" si="414">(CO18-CN18)/CO18</f>
        <v>1.5051740357478834E-2</v>
      </c>
      <c r="CP19" s="35">
        <f t="shared" ref="CP19" si="415">(CP18-CO18)/CP18</f>
        <v>2.1579055021476785E-2</v>
      </c>
      <c r="CQ19" s="35">
        <f t="shared" ref="CQ19" si="416">(CQ18-CP18)/CQ18</f>
        <v>2.7548483341621084E-2</v>
      </c>
      <c r="CR19" s="35">
        <f t="shared" ref="CR19" si="417">(CR18-CQ18)/CR18</f>
        <v>2.5678294573643411E-2</v>
      </c>
      <c r="CS19" s="35">
        <f t="shared" ref="CS19" si="418">(CS18-CR18)/CS18</f>
        <v>3.034858592502114E-2</v>
      </c>
      <c r="CT19" s="35">
        <f t="shared" ref="CT19" si="419">(CT18-CS18)/CT18</f>
        <v>2.1243332720250137E-2</v>
      </c>
      <c r="CU19" s="35" t="e">
        <f t="shared" ref="CU19" si="420">(CU18-CT18)/CU18</f>
        <v>#DIV/0!</v>
      </c>
      <c r="CV19" s="35" t="e">
        <f t="shared" ref="CV19" si="421">(CV18-CU18)/CV18</f>
        <v>#DIV/0!</v>
      </c>
      <c r="CW19" s="35" t="e">
        <f t="shared" ref="CW19" si="422">(CW18-CV18)/CW18</f>
        <v>#DIV/0!</v>
      </c>
      <c r="CX19" s="35" t="e">
        <f t="shared" ref="CX19" si="423">(CX18-CW18)/CX18</f>
        <v>#DIV/0!</v>
      </c>
      <c r="CY19" s="35" t="e">
        <f t="shared" ref="CY19" si="424">(CY18-CX18)/CY18</f>
        <v>#DIV/0!</v>
      </c>
      <c r="CZ19" s="35" t="e">
        <f t="shared" ref="CZ19" si="425">(CZ18-CY18)/CZ18</f>
        <v>#DIV/0!</v>
      </c>
      <c r="DA19" s="35" t="e">
        <f t="shared" ref="DA19" si="426">(DA18-CZ18)/DA18</f>
        <v>#DIV/0!</v>
      </c>
      <c r="DB19" s="35" t="e">
        <f t="shared" ref="DB19" si="427">(DB18-DA18)/DB18</f>
        <v>#DIV/0!</v>
      </c>
      <c r="DC19" s="35" t="e">
        <f t="shared" ref="DC19" si="428">(DC18-DB18)/DC18</f>
        <v>#DIV/0!</v>
      </c>
      <c r="DD19" s="35" t="e">
        <f t="shared" ref="DD19" si="429">(DD18-DC18)/DD18</f>
        <v>#DIV/0!</v>
      </c>
      <c r="DE19" s="35" t="e">
        <f t="shared" ref="DE19" si="430">(DE18-DD18)/DE18</f>
        <v>#DIV/0!</v>
      </c>
      <c r="DF19" s="35" t="e">
        <f t="shared" ref="DF19" si="431">(DF18-DE18)/DF18</f>
        <v>#DIV/0!</v>
      </c>
      <c r="DG19" s="35" t="e">
        <f t="shared" ref="DG19" si="432">(DG18-DF18)/DG18</f>
        <v>#DIV/0!</v>
      </c>
      <c r="DH19" s="35" t="e">
        <f t="shared" ref="DH19" si="433">(DH18-DG18)/DH18</f>
        <v>#DIV/0!</v>
      </c>
      <c r="DI19" s="35" t="e">
        <f t="shared" ref="DI19" si="434">(DI18-DH18)/DI18</f>
        <v>#DIV/0!</v>
      </c>
      <c r="DJ19" s="35" t="e">
        <f t="shared" ref="DJ19" si="435">(DJ18-DI18)/DJ18</f>
        <v>#DIV/0!</v>
      </c>
      <c r="DK19" s="35" t="e">
        <f t="shared" ref="DK19" si="436">(DK18-DJ18)/DK18</f>
        <v>#DIV/0!</v>
      </c>
      <c r="DL19" s="35" t="e">
        <f t="shared" ref="DL19" si="437">(DL18-DK18)/DL18</f>
        <v>#DIV/0!</v>
      </c>
      <c r="DM19" s="35" t="e">
        <f t="shared" ref="DM19" si="438">(DM18-DL18)/DM18</f>
        <v>#DIV/0!</v>
      </c>
      <c r="DN19" s="35" t="e">
        <f t="shared" ref="DN19" si="439">(DN18-DM18)/DN18</f>
        <v>#DIV/0!</v>
      </c>
      <c r="DO19" s="35" t="e">
        <f t="shared" ref="DO19" si="440">(DO18-DN18)/DO18</f>
        <v>#DIV/0!</v>
      </c>
      <c r="DP19" s="35" t="e">
        <f t="shared" ref="DP19" si="441">(DP18-DO18)/DP18</f>
        <v>#DIV/0!</v>
      </c>
      <c r="DQ19" s="35" t="e">
        <f t="shared" ref="DQ19" si="442">(DQ18-DP18)/DQ18</f>
        <v>#DIV/0!</v>
      </c>
      <c r="DR19" s="35" t="e">
        <f t="shared" ref="DR19" si="443">(DR18-DQ18)/DR18</f>
        <v>#DIV/0!</v>
      </c>
      <c r="DS19" s="35" t="e">
        <f t="shared" ref="DS19" si="444">(DS18-DR18)/DS18</f>
        <v>#DIV/0!</v>
      </c>
      <c r="DT19" s="35" t="e">
        <f t="shared" ref="DT19" si="445">(DT18-DS18)/DT18</f>
        <v>#DIV/0!</v>
      </c>
      <c r="DU19" s="35" t="e">
        <f t="shared" ref="DU19" si="446">(DU18-DT18)/DU18</f>
        <v>#DIV/0!</v>
      </c>
      <c r="DV19" s="35" t="e">
        <f t="shared" ref="DV19" si="447">(DV18-DU18)/DV18</f>
        <v>#DIV/0!</v>
      </c>
      <c r="DW19" s="35" t="e">
        <f t="shared" ref="DW19" si="448">(DW18-DV18)/DW18</f>
        <v>#DIV/0!</v>
      </c>
      <c r="DX19" s="35" t="e">
        <f t="shared" ref="DX19" si="449">(DX18-DW18)/DX18</f>
        <v>#DIV/0!</v>
      </c>
      <c r="DY19" s="35" t="e">
        <f t="shared" ref="DY19" si="450">(DY18-DX18)/DY18</f>
        <v>#DIV/0!</v>
      </c>
      <c r="DZ19" s="35" t="e">
        <f t="shared" ref="DZ19" si="451">(DZ18-DY18)/DZ18</f>
        <v>#DIV/0!</v>
      </c>
      <c r="EA19" s="35" t="e">
        <f t="shared" ref="EA19" si="452">(EA18-DZ18)/EA18</f>
        <v>#DIV/0!</v>
      </c>
      <c r="EB19" s="35" t="e">
        <f t="shared" ref="EB19" si="453">(EB18-EA18)/EB18</f>
        <v>#DIV/0!</v>
      </c>
      <c r="EC19" s="35" t="e">
        <f t="shared" ref="EC19" si="454">(EC18-EB18)/EC18</f>
        <v>#DIV/0!</v>
      </c>
      <c r="ED19" s="35" t="e">
        <f t="shared" ref="ED19" si="455">(ED18-EC18)/ED18</f>
        <v>#DIV/0!</v>
      </c>
      <c r="EE19" s="35" t="e">
        <f t="shared" ref="EE19" si="456">(EE18-ED18)/EE18</f>
        <v>#DIV/0!</v>
      </c>
      <c r="EF19" s="35" t="e">
        <f t="shared" ref="EF19" si="457">(EF18-EE18)/EF18</f>
        <v>#DIV/0!</v>
      </c>
      <c r="EG19" s="35" t="e">
        <f t="shared" ref="EG19" si="458">(EG18-EF18)/EG18</f>
        <v>#DIV/0!</v>
      </c>
      <c r="EH19" s="35" t="e">
        <f t="shared" ref="EH19" si="459">(EH18-EG18)/EH18</f>
        <v>#DIV/0!</v>
      </c>
      <c r="EI19" s="35" t="e">
        <f t="shared" ref="EI19" si="460">(EI18-EH18)/EI18</f>
        <v>#DIV/0!</v>
      </c>
      <c r="EJ19" s="35" t="e">
        <f t="shared" ref="EJ19" si="461">(EJ18-EI18)/EJ18</f>
        <v>#DIV/0!</v>
      </c>
      <c r="EK19" s="35" t="e">
        <f t="shared" ref="EK19" si="462">(EK18-EJ18)/EK18</f>
        <v>#DIV/0!</v>
      </c>
      <c r="EL19" s="35" t="e">
        <f t="shared" ref="EL19" si="463">(EL18-EK18)/EL18</f>
        <v>#DIV/0!</v>
      </c>
      <c r="EM19" s="35" t="e">
        <f t="shared" ref="EM19" si="464">(EM18-EL18)/EM18</f>
        <v>#DIV/0!</v>
      </c>
      <c r="EN19" s="35" t="e">
        <f t="shared" ref="EN19" si="465">(EN18-EM18)/EN18</f>
        <v>#DIV/0!</v>
      </c>
      <c r="EO19" s="35" t="e">
        <f t="shared" ref="EO19" si="466">(EO18-EN18)/EO18</f>
        <v>#DIV/0!</v>
      </c>
      <c r="EP19" s="35" t="e">
        <f t="shared" ref="EP19" si="467">(EP18-EO18)/EP18</f>
        <v>#DIV/0!</v>
      </c>
      <c r="EQ19" s="35" t="e">
        <f t="shared" ref="EQ19" si="468">(EQ18-EP18)/EQ18</f>
        <v>#DIV/0!</v>
      </c>
      <c r="ER19" s="35" t="e">
        <f t="shared" ref="ER19" si="469">(ER18-EQ18)/ER18</f>
        <v>#DIV/0!</v>
      </c>
      <c r="ES19" s="35" t="e">
        <f t="shared" ref="ES19" si="470">(ES18-ER18)/ES18</f>
        <v>#DIV/0!</v>
      </c>
      <c r="ET19" s="35" t="e">
        <f t="shared" ref="ET19" si="471">(ET18-ES18)/ET18</f>
        <v>#DIV/0!</v>
      </c>
      <c r="EU19" s="35" t="e">
        <f t="shared" ref="EU19" si="472">(EU18-ET18)/EU18</f>
        <v>#DIV/0!</v>
      </c>
      <c r="EV19" s="35" t="e">
        <f t="shared" ref="EV19" si="473">(EV18-EU18)/EV18</f>
        <v>#DIV/0!</v>
      </c>
      <c r="EW19" s="35" t="e">
        <f t="shared" ref="EW19" si="474">(EW18-EV18)/EW18</f>
        <v>#DIV/0!</v>
      </c>
      <c r="EX19" s="35" t="e">
        <f t="shared" ref="EX19" si="475">(EX18-EW18)/EX18</f>
        <v>#DIV/0!</v>
      </c>
      <c r="EY19" s="35" t="e">
        <f t="shared" ref="EY19" si="476">(EY18-EX18)/EY18</f>
        <v>#DIV/0!</v>
      </c>
      <c r="EZ19" s="35" t="e">
        <f t="shared" ref="EZ19" si="477">(EZ18-EY18)/EZ18</f>
        <v>#DIV/0!</v>
      </c>
      <c r="FA19" s="35" t="e">
        <f t="shared" ref="FA19" si="478">(FA18-EZ18)/FA18</f>
        <v>#DIV/0!</v>
      </c>
      <c r="FB19" s="35" t="e">
        <f t="shared" ref="FB19" si="479">(FB18-FA18)/FB18</f>
        <v>#DIV/0!</v>
      </c>
      <c r="FC19" s="35" t="e">
        <f t="shared" ref="FC19" si="480">(FC18-FB18)/FC18</f>
        <v>#DIV/0!</v>
      </c>
      <c r="FD19" s="35" t="e">
        <f t="shared" ref="FD19" si="481">(FD18-FC18)/FD18</f>
        <v>#DIV/0!</v>
      </c>
      <c r="FE19" s="35" t="e">
        <f t="shared" ref="FE19" si="482">(FE18-FD18)/FE18</f>
        <v>#DIV/0!</v>
      </c>
      <c r="FF19" s="35" t="e">
        <f t="shared" ref="FF19" si="483">(FF18-FE18)/FF18</f>
        <v>#DIV/0!</v>
      </c>
      <c r="FG19" s="35" t="e">
        <f t="shared" ref="FG19" si="484">(FG18-FF18)/FG18</f>
        <v>#DIV/0!</v>
      </c>
      <c r="FH19" s="35" t="e">
        <f t="shared" ref="FH19" si="485">(FH18-FG18)/FH18</f>
        <v>#DIV/0!</v>
      </c>
      <c r="FI19" s="35" t="e">
        <f t="shared" ref="FI19" si="486">(FI18-FH18)/FI18</f>
        <v>#DIV/0!</v>
      </c>
      <c r="FJ19" s="35" t="e">
        <f t="shared" ref="FJ19" si="487">(FJ18-FI18)/FJ18</f>
        <v>#DIV/0!</v>
      </c>
      <c r="FK19" s="35" t="e">
        <f t="shared" ref="FK19" si="488">(FK18-FJ18)/FK18</f>
        <v>#DIV/0!</v>
      </c>
      <c r="FL19" s="35" t="e">
        <f t="shared" ref="FL19" si="489">(FL18-FK18)/FL18</f>
        <v>#DIV/0!</v>
      </c>
      <c r="FM19" s="35" t="e">
        <f t="shared" ref="FM19" si="490">(FM18-FL18)/FM18</f>
        <v>#DIV/0!</v>
      </c>
      <c r="FN19" s="35" t="e">
        <f t="shared" ref="FN19" si="491">(FN18-FM18)/FN18</f>
        <v>#DIV/0!</v>
      </c>
      <c r="FO19" s="35" t="e">
        <f t="shared" ref="FO19" si="492">(FO18-FN18)/FO18</f>
        <v>#DIV/0!</v>
      </c>
      <c r="FP19" s="35" t="e">
        <f t="shared" ref="FP19" si="493">(FP18-FO18)/FP18</f>
        <v>#DIV/0!</v>
      </c>
      <c r="FQ19" s="35" t="e">
        <f t="shared" ref="FQ19" si="494">(FQ18-FP18)/FQ18</f>
        <v>#DIV/0!</v>
      </c>
      <c r="FR19" s="35" t="e">
        <f t="shared" ref="FR19" si="495">(FR18-FQ18)/FR18</f>
        <v>#DIV/0!</v>
      </c>
      <c r="FS19" s="35" t="e">
        <f t="shared" ref="FS19" si="496">(FS18-FR18)/FS18</f>
        <v>#DIV/0!</v>
      </c>
      <c r="FT19" s="35" t="e">
        <f t="shared" ref="FT19" si="497">(FT18-FS18)/FT18</f>
        <v>#DIV/0!</v>
      </c>
      <c r="FU19" s="35" t="e">
        <f t="shared" ref="FU19" si="498">(FU18-FT18)/FU18</f>
        <v>#DIV/0!</v>
      </c>
      <c r="FV19" s="35" t="e">
        <f t="shared" ref="FV19" si="499">(FV18-FU18)/FV18</f>
        <v>#DIV/0!</v>
      </c>
      <c r="FW19" s="35" t="e">
        <f t="shared" ref="FW19" si="500">(FW18-FV18)/FW18</f>
        <v>#DIV/0!</v>
      </c>
      <c r="FX19" s="35" t="e">
        <f t="shared" ref="FX19" si="501">(FX18-FW18)/FX18</f>
        <v>#DIV/0!</v>
      </c>
      <c r="FY19" s="35" t="e">
        <f t="shared" ref="FY19" si="502">(FY18-FX18)/FY18</f>
        <v>#DIV/0!</v>
      </c>
      <c r="FZ19" s="35" t="e">
        <f t="shared" ref="FZ19" si="503">(FZ18-FY18)/FZ18</f>
        <v>#DIV/0!</v>
      </c>
      <c r="GA19" s="35" t="e">
        <f t="shared" ref="GA19" si="504">(GA18-FZ18)/GA18</f>
        <v>#DIV/0!</v>
      </c>
      <c r="GB19" s="35" t="e">
        <f t="shared" ref="GB19" si="505">(GB18-GA18)/GB18</f>
        <v>#DIV/0!</v>
      </c>
      <c r="GC19" s="35" t="e">
        <f t="shared" ref="GC19" si="506">(GC18-GB18)/GC18</f>
        <v>#DIV/0!</v>
      </c>
      <c r="GD19" s="35" t="e">
        <f t="shared" ref="GD19" si="507">(GD18-GC18)/GD18</f>
        <v>#DIV/0!</v>
      </c>
      <c r="GE19" s="35" t="e">
        <f t="shared" ref="GE19" si="508">(GE18-GD18)/GE18</f>
        <v>#DIV/0!</v>
      </c>
      <c r="GF19" s="35" t="e">
        <f t="shared" ref="GF19" si="509">(GF18-GE18)/GF18</f>
        <v>#DIV/0!</v>
      </c>
      <c r="GG19" s="35" t="e">
        <f t="shared" ref="GG19" si="510">(GG18-GF18)/GG18</f>
        <v>#DIV/0!</v>
      </c>
    </row>
    <row r="20" spans="2:189" ht="16" thickBot="1">
      <c r="B20" s="105"/>
      <c r="C20" s="36" t="s">
        <v>80</v>
      </c>
      <c r="D20" s="56">
        <v>0</v>
      </c>
      <c r="E20" s="56">
        <f>E18-D18</f>
        <v>0</v>
      </c>
      <c r="F20" s="56">
        <f t="shared" ref="F20:BQ20" si="511">F18-E18</f>
        <v>0</v>
      </c>
      <c r="G20" s="56">
        <f t="shared" si="511"/>
        <v>0</v>
      </c>
      <c r="H20" s="56">
        <f t="shared" si="511"/>
        <v>0</v>
      </c>
      <c r="I20" s="56">
        <f t="shared" si="511"/>
        <v>0</v>
      </c>
      <c r="J20" s="56">
        <f t="shared" si="511"/>
        <v>1</v>
      </c>
      <c r="K20" s="56">
        <f t="shared" si="511"/>
        <v>1</v>
      </c>
      <c r="L20" s="56">
        <f t="shared" si="511"/>
        <v>1</v>
      </c>
      <c r="M20" s="56">
        <f t="shared" si="511"/>
        <v>1</v>
      </c>
      <c r="N20" s="56">
        <f t="shared" si="511"/>
        <v>1</v>
      </c>
      <c r="O20" s="56">
        <f t="shared" si="511"/>
        <v>1</v>
      </c>
      <c r="P20" s="56">
        <f t="shared" si="511"/>
        <v>3</v>
      </c>
      <c r="Q20" s="56">
        <f t="shared" si="511"/>
        <v>1</v>
      </c>
      <c r="R20" s="56">
        <f t="shared" si="511"/>
        <v>7</v>
      </c>
      <c r="S20" s="56">
        <f t="shared" si="511"/>
        <v>6</v>
      </c>
      <c r="T20" s="56">
        <f t="shared" si="511"/>
        <v>23</v>
      </c>
      <c r="U20" s="56">
        <f t="shared" si="511"/>
        <v>27</v>
      </c>
      <c r="V20" s="56">
        <f t="shared" si="511"/>
        <v>43</v>
      </c>
      <c r="W20" s="56">
        <f t="shared" si="511"/>
        <v>26</v>
      </c>
      <c r="X20" s="56">
        <f t="shared" si="511"/>
        <v>38</v>
      </c>
      <c r="Y20" s="56">
        <f t="shared" si="511"/>
        <v>63</v>
      </c>
      <c r="Z20" s="56">
        <f t="shared" si="511"/>
        <v>35</v>
      </c>
      <c r="AA20" s="56">
        <f t="shared" si="511"/>
        <v>83</v>
      </c>
      <c r="AB20" s="56">
        <f t="shared" si="511"/>
        <v>87</v>
      </c>
      <c r="AC20" s="56">
        <f t="shared" si="511"/>
        <v>86</v>
      </c>
      <c r="AD20" s="56">
        <f t="shared" si="511"/>
        <v>203</v>
      </c>
      <c r="AE20" s="56">
        <f t="shared" si="511"/>
        <v>115</v>
      </c>
      <c r="AF20" s="56">
        <f t="shared" si="511"/>
        <v>140</v>
      </c>
      <c r="AG20" s="56">
        <f t="shared" si="511"/>
        <v>90</v>
      </c>
      <c r="AH20" s="56">
        <f t="shared" si="511"/>
        <v>28</v>
      </c>
      <c r="AI20" s="56">
        <f t="shared" si="511"/>
        <v>177</v>
      </c>
      <c r="AJ20" s="56">
        <f t="shared" si="511"/>
        <v>191</v>
      </c>
      <c r="AK20" s="56">
        <f t="shared" si="511"/>
        <v>99</v>
      </c>
      <c r="AL20" s="56">
        <f t="shared" si="511"/>
        <v>222</v>
      </c>
      <c r="AM20" s="56">
        <f t="shared" si="511"/>
        <v>199</v>
      </c>
      <c r="AN20" s="56">
        <f t="shared" si="511"/>
        <v>209</v>
      </c>
      <c r="AO20" s="56">
        <f t="shared" si="511"/>
        <v>140</v>
      </c>
      <c r="AP20" s="56">
        <f t="shared" si="511"/>
        <v>166</v>
      </c>
      <c r="AQ20" s="56">
        <f t="shared" si="511"/>
        <v>391</v>
      </c>
      <c r="AR20" s="56">
        <f t="shared" si="511"/>
        <v>166</v>
      </c>
      <c r="AS20" s="56">
        <f t="shared" si="511"/>
        <v>115</v>
      </c>
      <c r="AT20" s="56">
        <f t="shared" si="511"/>
        <v>239</v>
      </c>
      <c r="AU20" s="56">
        <f t="shared" si="511"/>
        <v>27</v>
      </c>
      <c r="AV20" s="56">
        <f t="shared" si="511"/>
        <v>370</v>
      </c>
      <c r="AW20" s="56">
        <f t="shared" si="511"/>
        <v>13</v>
      </c>
      <c r="AX20" s="56">
        <f t="shared" si="511"/>
        <v>7</v>
      </c>
      <c r="AY20" s="56">
        <f t="shared" si="511"/>
        <v>55</v>
      </c>
      <c r="AZ20" s="56">
        <f t="shared" si="511"/>
        <v>98</v>
      </c>
      <c r="BA20" s="56">
        <f t="shared" si="511"/>
        <v>108</v>
      </c>
      <c r="BB20" s="56">
        <f t="shared" si="511"/>
        <v>135</v>
      </c>
      <c r="BC20" s="56">
        <f t="shared" si="511"/>
        <v>65</v>
      </c>
      <c r="BD20" s="56">
        <f t="shared" si="511"/>
        <v>136</v>
      </c>
      <c r="BE20" s="56">
        <f t="shared" si="511"/>
        <v>62</v>
      </c>
      <c r="BF20" s="56">
        <f t="shared" si="511"/>
        <v>209</v>
      </c>
      <c r="BG20" s="56">
        <f t="shared" si="511"/>
        <v>187</v>
      </c>
      <c r="BH20" s="56">
        <f t="shared" si="511"/>
        <v>197</v>
      </c>
      <c r="BI20" s="56">
        <f t="shared" si="511"/>
        <v>101</v>
      </c>
      <c r="BJ20" s="56">
        <f t="shared" si="511"/>
        <v>83</v>
      </c>
      <c r="BK20" s="56">
        <f t="shared" si="511"/>
        <v>158</v>
      </c>
      <c r="BL20" s="56">
        <f t="shared" si="511"/>
        <v>96</v>
      </c>
      <c r="BM20" s="56">
        <f t="shared" si="511"/>
        <v>25</v>
      </c>
      <c r="BN20" s="56">
        <f t="shared" si="511"/>
        <v>37</v>
      </c>
      <c r="BO20" s="56">
        <f t="shared" si="511"/>
        <v>102</v>
      </c>
      <c r="BP20" s="56">
        <f t="shared" si="511"/>
        <v>120</v>
      </c>
      <c r="BQ20" s="56">
        <f t="shared" si="511"/>
        <v>124</v>
      </c>
      <c r="BR20" s="56">
        <f t="shared" ref="BR20:CM20" si="512">BR18-BQ18</f>
        <v>108</v>
      </c>
      <c r="BS20" s="56">
        <f t="shared" si="512"/>
        <v>0</v>
      </c>
      <c r="BT20" s="56">
        <f t="shared" si="512"/>
        <v>89</v>
      </c>
      <c r="BU20" s="56">
        <f t="shared" si="512"/>
        <v>105</v>
      </c>
      <c r="BV20" s="56">
        <f t="shared" si="512"/>
        <v>400</v>
      </c>
      <c r="BW20" s="56">
        <f t="shared" si="512"/>
        <v>294</v>
      </c>
      <c r="BX20" s="56">
        <f t="shared" si="512"/>
        <v>158</v>
      </c>
      <c r="BY20" s="56">
        <f t="shared" si="512"/>
        <v>73</v>
      </c>
      <c r="BZ20" s="56">
        <f t="shared" si="512"/>
        <v>76</v>
      </c>
      <c r="CA20" s="56">
        <f t="shared" si="512"/>
        <v>74</v>
      </c>
      <c r="CB20" s="56">
        <f t="shared" si="512"/>
        <v>178</v>
      </c>
      <c r="CC20" s="56">
        <f t="shared" si="512"/>
        <v>153</v>
      </c>
      <c r="CD20" s="56">
        <f t="shared" si="512"/>
        <v>120</v>
      </c>
      <c r="CE20" s="56">
        <f t="shared" si="512"/>
        <v>184</v>
      </c>
      <c r="CF20" s="56">
        <f t="shared" si="512"/>
        <v>146</v>
      </c>
      <c r="CG20" s="56">
        <f t="shared" si="512"/>
        <v>138</v>
      </c>
      <c r="CH20" s="56">
        <f t="shared" si="512"/>
        <v>126</v>
      </c>
      <c r="CI20" s="56">
        <f t="shared" si="512"/>
        <v>129</v>
      </c>
      <c r="CJ20" s="56">
        <f t="shared" si="512"/>
        <v>198</v>
      </c>
      <c r="CK20" s="56">
        <f t="shared" si="512"/>
        <v>190</v>
      </c>
      <c r="CL20" s="56">
        <f t="shared" si="512"/>
        <v>228</v>
      </c>
      <c r="CM20" s="56">
        <f t="shared" si="512"/>
        <v>186</v>
      </c>
      <c r="CN20" s="56">
        <f t="shared" ref="CN20:EI20" si="513">CN18-CM18</f>
        <v>131</v>
      </c>
      <c r="CO20" s="56">
        <f t="shared" si="513"/>
        <v>144</v>
      </c>
      <c r="CP20" s="56">
        <f t="shared" si="513"/>
        <v>211</v>
      </c>
      <c r="CQ20" s="56">
        <f t="shared" si="513"/>
        <v>277</v>
      </c>
      <c r="CR20" s="56">
        <f t="shared" si="513"/>
        <v>265</v>
      </c>
      <c r="CS20" s="56">
        <f t="shared" si="513"/>
        <v>323</v>
      </c>
      <c r="CT20" s="56">
        <f t="shared" si="513"/>
        <v>231</v>
      </c>
      <c r="CU20" s="56">
        <f t="shared" si="513"/>
        <v>-10874</v>
      </c>
      <c r="CV20" s="56">
        <f t="shared" si="513"/>
        <v>0</v>
      </c>
      <c r="CW20" s="56">
        <f t="shared" si="513"/>
        <v>0</v>
      </c>
      <c r="CX20" s="56">
        <f t="shared" si="513"/>
        <v>0</v>
      </c>
      <c r="CY20" s="56">
        <f t="shared" si="513"/>
        <v>0</v>
      </c>
      <c r="CZ20" s="56">
        <f t="shared" si="513"/>
        <v>0</v>
      </c>
      <c r="DA20" s="56">
        <f t="shared" si="513"/>
        <v>0</v>
      </c>
      <c r="DB20" s="56">
        <f t="shared" si="513"/>
        <v>0</v>
      </c>
      <c r="DC20" s="56">
        <f t="shared" si="513"/>
        <v>0</v>
      </c>
      <c r="DD20" s="56">
        <f t="shared" si="513"/>
        <v>0</v>
      </c>
      <c r="DE20" s="56">
        <f t="shared" si="513"/>
        <v>0</v>
      </c>
      <c r="DF20" s="56">
        <f t="shared" si="513"/>
        <v>0</v>
      </c>
      <c r="DG20" s="56">
        <f t="shared" si="513"/>
        <v>0</v>
      </c>
      <c r="DH20" s="56">
        <f t="shared" si="513"/>
        <v>0</v>
      </c>
      <c r="DI20" s="56">
        <f t="shared" si="513"/>
        <v>0</v>
      </c>
      <c r="DJ20" s="56">
        <f t="shared" si="513"/>
        <v>0</v>
      </c>
      <c r="DK20" s="56">
        <f t="shared" si="513"/>
        <v>0</v>
      </c>
      <c r="DL20" s="56">
        <f t="shared" si="513"/>
        <v>0</v>
      </c>
      <c r="DM20" s="56">
        <f t="shared" si="513"/>
        <v>0</v>
      </c>
      <c r="DN20" s="56">
        <f t="shared" si="513"/>
        <v>0</v>
      </c>
      <c r="DO20" s="56">
        <f t="shared" si="513"/>
        <v>0</v>
      </c>
      <c r="DP20" s="56">
        <f t="shared" si="513"/>
        <v>0</v>
      </c>
      <c r="DQ20" s="56">
        <f t="shared" si="513"/>
        <v>0</v>
      </c>
      <c r="DR20" s="56">
        <f t="shared" si="513"/>
        <v>0</v>
      </c>
      <c r="DS20" s="56">
        <f t="shared" si="513"/>
        <v>0</v>
      </c>
      <c r="DT20" s="56">
        <f t="shared" si="513"/>
        <v>0</v>
      </c>
      <c r="DU20" s="56">
        <f t="shared" si="513"/>
        <v>0</v>
      </c>
      <c r="DV20" s="56">
        <f t="shared" si="513"/>
        <v>0</v>
      </c>
      <c r="DW20" s="56">
        <f t="shared" si="513"/>
        <v>0</v>
      </c>
      <c r="DX20" s="56">
        <f t="shared" si="513"/>
        <v>0</v>
      </c>
      <c r="DY20" s="56">
        <f t="shared" si="513"/>
        <v>0</v>
      </c>
      <c r="DZ20" s="56">
        <f t="shared" si="513"/>
        <v>0</v>
      </c>
      <c r="EA20" s="56">
        <f t="shared" si="513"/>
        <v>0</v>
      </c>
      <c r="EB20" s="56">
        <f t="shared" si="513"/>
        <v>0</v>
      </c>
      <c r="EC20" s="56">
        <f t="shared" si="513"/>
        <v>0</v>
      </c>
      <c r="ED20" s="56">
        <f t="shared" si="513"/>
        <v>0</v>
      </c>
      <c r="EE20" s="56">
        <f t="shared" si="513"/>
        <v>0</v>
      </c>
      <c r="EF20" s="56">
        <f t="shared" si="513"/>
        <v>0</v>
      </c>
      <c r="EG20" s="56">
        <f t="shared" si="513"/>
        <v>0</v>
      </c>
      <c r="EH20" s="56">
        <f t="shared" si="513"/>
        <v>0</v>
      </c>
      <c r="EI20" s="56">
        <f t="shared" si="513"/>
        <v>0</v>
      </c>
      <c r="EJ20" s="56">
        <f t="shared" ref="EJ20:GG20" si="514">EJ18-EI18</f>
        <v>0</v>
      </c>
      <c r="EK20" s="56">
        <f t="shared" si="514"/>
        <v>0</v>
      </c>
      <c r="EL20" s="56">
        <f t="shared" si="514"/>
        <v>0</v>
      </c>
      <c r="EM20" s="56">
        <f t="shared" si="514"/>
        <v>0</v>
      </c>
      <c r="EN20" s="56">
        <f t="shared" si="514"/>
        <v>0</v>
      </c>
      <c r="EO20" s="56">
        <f t="shared" si="514"/>
        <v>0</v>
      </c>
      <c r="EP20" s="56">
        <f t="shared" si="514"/>
        <v>0</v>
      </c>
      <c r="EQ20" s="56">
        <f t="shared" si="514"/>
        <v>0</v>
      </c>
      <c r="ER20" s="56">
        <f t="shared" si="514"/>
        <v>0</v>
      </c>
      <c r="ES20" s="56">
        <f t="shared" si="514"/>
        <v>0</v>
      </c>
      <c r="ET20" s="56">
        <f t="shared" si="514"/>
        <v>0</v>
      </c>
      <c r="EU20" s="56">
        <f t="shared" si="514"/>
        <v>0</v>
      </c>
      <c r="EV20" s="56">
        <f t="shared" si="514"/>
        <v>0</v>
      </c>
      <c r="EW20" s="56">
        <f t="shared" si="514"/>
        <v>0</v>
      </c>
      <c r="EX20" s="56">
        <f t="shared" si="514"/>
        <v>0</v>
      </c>
      <c r="EY20" s="56">
        <f t="shared" si="514"/>
        <v>0</v>
      </c>
      <c r="EZ20" s="56">
        <f t="shared" si="514"/>
        <v>0</v>
      </c>
      <c r="FA20" s="56">
        <f t="shared" si="514"/>
        <v>0</v>
      </c>
      <c r="FB20" s="56">
        <f t="shared" si="514"/>
        <v>0</v>
      </c>
      <c r="FC20" s="56">
        <f t="shared" si="514"/>
        <v>0</v>
      </c>
      <c r="FD20" s="56">
        <f t="shared" si="514"/>
        <v>0</v>
      </c>
      <c r="FE20" s="56">
        <f t="shared" si="514"/>
        <v>0</v>
      </c>
      <c r="FF20" s="56">
        <f t="shared" si="514"/>
        <v>0</v>
      </c>
      <c r="FG20" s="56">
        <f t="shared" si="514"/>
        <v>0</v>
      </c>
      <c r="FH20" s="56">
        <f t="shared" si="514"/>
        <v>0</v>
      </c>
      <c r="FI20" s="56">
        <f t="shared" si="514"/>
        <v>0</v>
      </c>
      <c r="FJ20" s="56">
        <f t="shared" si="514"/>
        <v>0</v>
      </c>
      <c r="FK20" s="56">
        <f t="shared" si="514"/>
        <v>0</v>
      </c>
      <c r="FL20" s="56">
        <f t="shared" si="514"/>
        <v>0</v>
      </c>
      <c r="FM20" s="56">
        <f t="shared" si="514"/>
        <v>0</v>
      </c>
      <c r="FN20" s="56">
        <f t="shared" si="514"/>
        <v>0</v>
      </c>
      <c r="FO20" s="56">
        <f t="shared" si="514"/>
        <v>0</v>
      </c>
      <c r="FP20" s="56">
        <f t="shared" si="514"/>
        <v>0</v>
      </c>
      <c r="FQ20" s="56">
        <f t="shared" si="514"/>
        <v>0</v>
      </c>
      <c r="FR20" s="56">
        <f t="shared" si="514"/>
        <v>0</v>
      </c>
      <c r="FS20" s="56">
        <f t="shared" si="514"/>
        <v>0</v>
      </c>
      <c r="FT20" s="56">
        <f t="shared" si="514"/>
        <v>0</v>
      </c>
      <c r="FU20" s="56">
        <f t="shared" si="514"/>
        <v>0</v>
      </c>
      <c r="FV20" s="56">
        <f t="shared" si="514"/>
        <v>0</v>
      </c>
      <c r="FW20" s="56">
        <f t="shared" si="514"/>
        <v>0</v>
      </c>
      <c r="FX20" s="56">
        <f t="shared" si="514"/>
        <v>0</v>
      </c>
      <c r="FY20" s="56">
        <f t="shared" si="514"/>
        <v>0</v>
      </c>
      <c r="FZ20" s="56">
        <f t="shared" si="514"/>
        <v>0</v>
      </c>
      <c r="GA20" s="56">
        <f t="shared" si="514"/>
        <v>0</v>
      </c>
      <c r="GB20" s="56">
        <f t="shared" si="514"/>
        <v>0</v>
      </c>
      <c r="GC20" s="56">
        <f t="shared" si="514"/>
        <v>0</v>
      </c>
      <c r="GD20" s="56">
        <f t="shared" si="514"/>
        <v>0</v>
      </c>
      <c r="GE20" s="56">
        <f t="shared" si="514"/>
        <v>0</v>
      </c>
      <c r="GF20" s="56">
        <f t="shared" si="514"/>
        <v>0</v>
      </c>
      <c r="GG20" s="56">
        <f t="shared" si="514"/>
        <v>0</v>
      </c>
    </row>
    <row r="21" spans="2:189">
      <c r="B21" s="105"/>
      <c r="C21" s="78" t="s">
        <v>88</v>
      </c>
      <c r="D21" s="77">
        <v>0</v>
      </c>
      <c r="E21" s="77">
        <v>0</v>
      </c>
      <c r="F21" s="77">
        <v>0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  <c r="U21" s="77">
        <v>0</v>
      </c>
      <c r="V21" s="77">
        <v>0</v>
      </c>
      <c r="W21" s="77">
        <v>0</v>
      </c>
      <c r="X21" s="77">
        <v>1</v>
      </c>
      <c r="Y21" s="77">
        <v>1</v>
      </c>
      <c r="Z21" s="77">
        <v>2</v>
      </c>
      <c r="AA21" s="77">
        <v>2</v>
      </c>
      <c r="AB21" s="77">
        <v>3</v>
      </c>
      <c r="AC21" s="77">
        <v>4</v>
      </c>
      <c r="AD21" s="77">
        <v>8</v>
      </c>
      <c r="AE21" s="77">
        <v>12</v>
      </c>
      <c r="AF21" s="77">
        <v>12</v>
      </c>
      <c r="AG21" s="77">
        <v>18</v>
      </c>
      <c r="AH21" s="77">
        <v>24</v>
      </c>
      <c r="AI21" s="77">
        <v>27</v>
      </c>
      <c r="AJ21" s="77">
        <v>28</v>
      </c>
      <c r="AK21" s="77">
        <v>30</v>
      </c>
      <c r="AL21" s="77">
        <v>35</v>
      </c>
      <c r="AM21" s="77">
        <v>38</v>
      </c>
      <c r="AN21" s="77">
        <v>44</v>
      </c>
      <c r="AO21" s="77">
        <v>51</v>
      </c>
      <c r="AP21" s="77">
        <v>54</v>
      </c>
      <c r="AQ21" s="77">
        <v>58</v>
      </c>
      <c r="AR21" s="77">
        <v>60</v>
      </c>
      <c r="AS21" s="77">
        <v>64</v>
      </c>
      <c r="AT21" s="77">
        <v>68</v>
      </c>
      <c r="AU21" s="77">
        <v>72</v>
      </c>
      <c r="AV21" s="77">
        <v>78</v>
      </c>
      <c r="AW21" s="77">
        <v>87</v>
      </c>
      <c r="AX21" s="77">
        <v>91</v>
      </c>
      <c r="AY21" s="77">
        <v>96</v>
      </c>
      <c r="AZ21" s="77">
        <v>102</v>
      </c>
      <c r="BA21" s="77">
        <v>111</v>
      </c>
      <c r="BB21" s="77">
        <v>115</v>
      </c>
      <c r="BC21" s="77">
        <v>119</v>
      </c>
      <c r="BD21" s="77">
        <v>124</v>
      </c>
      <c r="BE21" s="77">
        <v>126</v>
      </c>
      <c r="BF21" s="77">
        <v>130</v>
      </c>
      <c r="BG21" s="77">
        <v>133</v>
      </c>
      <c r="BH21" s="77">
        <v>138</v>
      </c>
      <c r="BI21" s="77">
        <v>146</v>
      </c>
      <c r="BJ21" s="77">
        <v>160</v>
      </c>
      <c r="BK21" s="77">
        <v>170</v>
      </c>
      <c r="BL21" s="77">
        <v>175</v>
      </c>
      <c r="BM21" s="77">
        <v>179</v>
      </c>
      <c r="BN21" s="77">
        <v>185</v>
      </c>
      <c r="BO21" s="77">
        <v>195</v>
      </c>
      <c r="BP21" s="77">
        <v>199</v>
      </c>
      <c r="BQ21" s="77">
        <v>202</v>
      </c>
      <c r="BR21" s="77">
        <v>205</v>
      </c>
      <c r="BS21" s="77">
        <v>210</v>
      </c>
      <c r="BT21" s="77">
        <v>218</v>
      </c>
      <c r="BU21" s="77">
        <v>223</v>
      </c>
      <c r="BV21" s="77">
        <v>226</v>
      </c>
      <c r="BW21" s="77">
        <v>230</v>
      </c>
      <c r="BX21" s="77">
        <v>233</v>
      </c>
      <c r="BY21" s="77">
        <v>238</v>
      </c>
      <c r="BZ21" s="77">
        <v>243</v>
      </c>
      <c r="CA21" s="77">
        <v>248</v>
      </c>
      <c r="CB21" s="77">
        <v>254</v>
      </c>
      <c r="CC21" s="77">
        <v>257</v>
      </c>
      <c r="CD21" s="77">
        <v>259</v>
      </c>
      <c r="CE21" s="77">
        <v>262</v>
      </c>
      <c r="CF21" s="77">
        <v>267</v>
      </c>
      <c r="CG21" s="77">
        <v>273</v>
      </c>
      <c r="CH21" s="77">
        <v>279</v>
      </c>
      <c r="CI21" s="77">
        <v>282</v>
      </c>
      <c r="CJ21" s="77">
        <v>289</v>
      </c>
      <c r="CK21" s="77">
        <v>297</v>
      </c>
      <c r="CL21" s="77">
        <v>300</v>
      </c>
      <c r="CM21" s="77">
        <v>309</v>
      </c>
      <c r="CN21" s="77">
        <v>316</v>
      </c>
      <c r="CO21" s="77">
        <v>322</v>
      </c>
      <c r="CP21" s="77">
        <v>325</v>
      </c>
      <c r="CQ21" s="77">
        <v>335</v>
      </c>
      <c r="CR21" s="77">
        <v>340</v>
      </c>
      <c r="CS21" s="77">
        <v>346</v>
      </c>
      <c r="CT21" s="77">
        <v>354</v>
      </c>
      <c r="CU21" s="77"/>
      <c r="CV21" s="77"/>
      <c r="CW21" s="77"/>
      <c r="CX21" s="77"/>
      <c r="CY21" s="77"/>
      <c r="CZ21" s="77"/>
      <c r="DA21" s="77"/>
      <c r="DB21" s="77"/>
      <c r="DC21" s="77"/>
      <c r="DD21" s="77"/>
      <c r="DE21" s="77"/>
      <c r="DF21" s="77"/>
      <c r="DG21" s="77"/>
      <c r="DH21" s="77"/>
      <c r="DI21" s="77"/>
      <c r="DJ21" s="77"/>
      <c r="DK21" s="77"/>
      <c r="DL21" s="77"/>
      <c r="DM21" s="77"/>
      <c r="DN21" s="77"/>
      <c r="DO21" s="77"/>
      <c r="DP21" s="77"/>
      <c r="DQ21" s="77"/>
      <c r="DR21" s="77"/>
      <c r="DS21" s="77"/>
      <c r="DT21" s="77"/>
      <c r="DU21" s="77"/>
      <c r="DV21" s="77"/>
      <c r="DW21" s="77"/>
      <c r="DX21" s="77"/>
      <c r="DY21" s="77"/>
      <c r="DZ21" s="77"/>
      <c r="EA21" s="77"/>
      <c r="EB21" s="77"/>
      <c r="EC21" s="77"/>
      <c r="ED21" s="77"/>
      <c r="EE21" s="77"/>
      <c r="EF21" s="77"/>
      <c r="EG21" s="77"/>
      <c r="EH21" s="77"/>
      <c r="EI21" s="77"/>
      <c r="EJ21" s="77"/>
      <c r="EK21" s="77"/>
      <c r="EL21" s="77"/>
      <c r="EM21" s="77"/>
      <c r="EN21" s="77"/>
      <c r="EO21" s="77"/>
      <c r="EP21" s="77"/>
      <c r="EQ21" s="77"/>
      <c r="ER21" s="77"/>
      <c r="ES21" s="77"/>
      <c r="ET21" s="77"/>
      <c r="EU21" s="77"/>
      <c r="EV21" s="77"/>
      <c r="EW21" s="77"/>
      <c r="EX21" s="77"/>
      <c r="EY21" s="77"/>
      <c r="EZ21" s="77"/>
      <c r="FA21" s="77"/>
      <c r="FB21" s="77"/>
      <c r="FC21" s="77"/>
      <c r="FD21" s="77"/>
      <c r="FE21" s="77"/>
      <c r="FF21" s="77"/>
      <c r="FG21" s="77"/>
      <c r="FH21" s="77"/>
      <c r="FI21" s="77"/>
      <c r="FJ21" s="77"/>
      <c r="FK21" s="77"/>
      <c r="FL21" s="77"/>
      <c r="FM21" s="77"/>
      <c r="FN21" s="77"/>
      <c r="FO21" s="77"/>
      <c r="FP21" s="77"/>
      <c r="FQ21" s="77"/>
      <c r="FR21" s="77"/>
      <c r="FS21" s="77"/>
      <c r="FT21" s="77"/>
      <c r="FU21" s="77"/>
      <c r="FV21" s="77"/>
      <c r="FW21" s="77"/>
      <c r="FX21" s="77"/>
      <c r="FY21" s="77"/>
      <c r="FZ21" s="77"/>
      <c r="GA21" s="77"/>
      <c r="GB21" s="77"/>
      <c r="GC21" s="77"/>
      <c r="GD21" s="77"/>
      <c r="GE21" s="77"/>
      <c r="GF21" s="77"/>
      <c r="GG21" s="77"/>
    </row>
    <row r="22" spans="2:189">
      <c r="B22" s="105"/>
      <c r="C22" s="69" t="s">
        <v>81</v>
      </c>
      <c r="D22" s="69">
        <v>0</v>
      </c>
      <c r="E22" s="69" t="e">
        <f>(E21-D21)/E21</f>
        <v>#DIV/0!</v>
      </c>
      <c r="F22" s="69" t="e">
        <f>(F21-E21)/F21</f>
        <v>#DIV/0!</v>
      </c>
      <c r="G22" s="69" t="e">
        <f t="shared" ref="G22:BR22" si="515">(G21-F21)/G21</f>
        <v>#DIV/0!</v>
      </c>
      <c r="H22" s="69" t="e">
        <f t="shared" si="515"/>
        <v>#DIV/0!</v>
      </c>
      <c r="I22" s="69" t="e">
        <f t="shared" si="515"/>
        <v>#DIV/0!</v>
      </c>
      <c r="J22" s="69" t="e">
        <f t="shared" si="515"/>
        <v>#DIV/0!</v>
      </c>
      <c r="K22" s="69" t="e">
        <f t="shared" si="515"/>
        <v>#DIV/0!</v>
      </c>
      <c r="L22" s="69" t="e">
        <f t="shared" si="515"/>
        <v>#DIV/0!</v>
      </c>
      <c r="M22" s="69" t="e">
        <f t="shared" si="515"/>
        <v>#DIV/0!</v>
      </c>
      <c r="N22" s="69" t="e">
        <f t="shared" si="515"/>
        <v>#DIV/0!</v>
      </c>
      <c r="O22" s="69" t="e">
        <f t="shared" si="515"/>
        <v>#DIV/0!</v>
      </c>
      <c r="P22" s="69" t="e">
        <f t="shared" si="515"/>
        <v>#DIV/0!</v>
      </c>
      <c r="Q22" s="69" t="e">
        <f t="shared" si="515"/>
        <v>#DIV/0!</v>
      </c>
      <c r="R22" s="69" t="e">
        <f t="shared" si="515"/>
        <v>#DIV/0!</v>
      </c>
      <c r="S22" s="69" t="e">
        <f t="shared" si="515"/>
        <v>#DIV/0!</v>
      </c>
      <c r="T22" s="69" t="e">
        <f t="shared" si="515"/>
        <v>#DIV/0!</v>
      </c>
      <c r="U22" s="69" t="e">
        <f t="shared" si="515"/>
        <v>#DIV/0!</v>
      </c>
      <c r="V22" s="69" t="e">
        <f t="shared" si="515"/>
        <v>#DIV/0!</v>
      </c>
      <c r="W22" s="69" t="e">
        <f t="shared" si="515"/>
        <v>#DIV/0!</v>
      </c>
      <c r="X22" s="69">
        <f t="shared" si="515"/>
        <v>1</v>
      </c>
      <c r="Y22" s="69">
        <f t="shared" si="515"/>
        <v>0</v>
      </c>
      <c r="Z22" s="69">
        <f t="shared" si="515"/>
        <v>0.5</v>
      </c>
      <c r="AA22" s="69">
        <f t="shared" si="515"/>
        <v>0</v>
      </c>
      <c r="AB22" s="69">
        <f t="shared" si="515"/>
        <v>0.33333333333333331</v>
      </c>
      <c r="AC22" s="69">
        <f t="shared" si="515"/>
        <v>0.25</v>
      </c>
      <c r="AD22" s="69">
        <f t="shared" si="515"/>
        <v>0.5</v>
      </c>
      <c r="AE22" s="69">
        <f t="shared" si="515"/>
        <v>0.33333333333333331</v>
      </c>
      <c r="AF22" s="69">
        <f t="shared" si="515"/>
        <v>0</v>
      </c>
      <c r="AG22" s="69">
        <f t="shared" si="515"/>
        <v>0.33333333333333331</v>
      </c>
      <c r="AH22" s="69">
        <f t="shared" si="515"/>
        <v>0.25</v>
      </c>
      <c r="AI22" s="69">
        <f t="shared" si="515"/>
        <v>0.1111111111111111</v>
      </c>
      <c r="AJ22" s="69">
        <f t="shared" si="515"/>
        <v>3.5714285714285712E-2</v>
      </c>
      <c r="AK22" s="69">
        <f t="shared" si="515"/>
        <v>6.6666666666666666E-2</v>
      </c>
      <c r="AL22" s="69">
        <f t="shared" si="515"/>
        <v>0.14285714285714285</v>
      </c>
      <c r="AM22" s="69">
        <f t="shared" si="515"/>
        <v>7.8947368421052627E-2</v>
      </c>
      <c r="AN22" s="69">
        <f t="shared" si="515"/>
        <v>0.13636363636363635</v>
      </c>
      <c r="AO22" s="69">
        <f t="shared" si="515"/>
        <v>0.13725490196078433</v>
      </c>
      <c r="AP22" s="69">
        <f t="shared" si="515"/>
        <v>5.5555555555555552E-2</v>
      </c>
      <c r="AQ22" s="69">
        <f t="shared" si="515"/>
        <v>6.8965517241379309E-2</v>
      </c>
      <c r="AR22" s="69">
        <f t="shared" si="515"/>
        <v>3.3333333333333333E-2</v>
      </c>
      <c r="AS22" s="69">
        <f t="shared" si="515"/>
        <v>6.25E-2</v>
      </c>
      <c r="AT22" s="69">
        <f t="shared" si="515"/>
        <v>5.8823529411764705E-2</v>
      </c>
      <c r="AU22" s="69">
        <f t="shared" si="515"/>
        <v>5.5555555555555552E-2</v>
      </c>
      <c r="AV22" s="69">
        <f t="shared" si="515"/>
        <v>7.6923076923076927E-2</v>
      </c>
      <c r="AW22" s="69">
        <f t="shared" si="515"/>
        <v>0.10344827586206896</v>
      </c>
      <c r="AX22" s="69">
        <f t="shared" si="515"/>
        <v>4.3956043956043959E-2</v>
      </c>
      <c r="AY22" s="69">
        <f t="shared" si="515"/>
        <v>5.2083333333333336E-2</v>
      </c>
      <c r="AZ22" s="69">
        <f t="shared" si="515"/>
        <v>5.8823529411764705E-2</v>
      </c>
      <c r="BA22" s="69">
        <f t="shared" si="515"/>
        <v>8.1081081081081086E-2</v>
      </c>
      <c r="BB22" s="69">
        <f t="shared" si="515"/>
        <v>3.4782608695652174E-2</v>
      </c>
      <c r="BC22" s="69">
        <f t="shared" si="515"/>
        <v>3.3613445378151259E-2</v>
      </c>
      <c r="BD22" s="69">
        <f t="shared" si="515"/>
        <v>4.0322580645161289E-2</v>
      </c>
      <c r="BE22" s="69">
        <f t="shared" si="515"/>
        <v>1.5873015873015872E-2</v>
      </c>
      <c r="BF22" s="69">
        <f t="shared" si="515"/>
        <v>3.0769230769230771E-2</v>
      </c>
      <c r="BG22" s="69">
        <f t="shared" si="515"/>
        <v>2.2556390977443608E-2</v>
      </c>
      <c r="BH22" s="69">
        <f t="shared" si="515"/>
        <v>3.6231884057971016E-2</v>
      </c>
      <c r="BI22" s="69">
        <f t="shared" si="515"/>
        <v>5.4794520547945202E-2</v>
      </c>
      <c r="BJ22" s="69">
        <f t="shared" si="515"/>
        <v>8.7499999999999994E-2</v>
      </c>
      <c r="BK22" s="69">
        <f t="shared" si="515"/>
        <v>5.8823529411764705E-2</v>
      </c>
      <c r="BL22" s="69">
        <f t="shared" si="515"/>
        <v>2.8571428571428571E-2</v>
      </c>
      <c r="BM22" s="69">
        <f t="shared" si="515"/>
        <v>2.23463687150838E-2</v>
      </c>
      <c r="BN22" s="69">
        <f t="shared" si="515"/>
        <v>3.2432432432432434E-2</v>
      </c>
      <c r="BO22" s="69">
        <f t="shared" si="515"/>
        <v>5.128205128205128E-2</v>
      </c>
      <c r="BP22" s="69">
        <f t="shared" si="515"/>
        <v>2.0100502512562814E-2</v>
      </c>
      <c r="BQ22" s="69">
        <f t="shared" si="515"/>
        <v>1.4851485148514851E-2</v>
      </c>
      <c r="BR22" s="69">
        <f t="shared" si="515"/>
        <v>1.4634146341463415E-2</v>
      </c>
      <c r="BS22" s="69">
        <f t="shared" ref="BS22:CN22" si="516">(BS21-BR21)/BS21</f>
        <v>2.3809523809523808E-2</v>
      </c>
      <c r="BT22" s="69">
        <f t="shared" si="516"/>
        <v>3.669724770642202E-2</v>
      </c>
      <c r="BU22" s="69">
        <f t="shared" si="516"/>
        <v>2.2421524663677129E-2</v>
      </c>
      <c r="BV22" s="69">
        <f t="shared" si="516"/>
        <v>1.3274336283185841E-2</v>
      </c>
      <c r="BW22" s="69">
        <f t="shared" si="516"/>
        <v>1.7391304347826087E-2</v>
      </c>
      <c r="BX22" s="69">
        <f t="shared" si="516"/>
        <v>1.2875536480686695E-2</v>
      </c>
      <c r="BY22" s="69">
        <f t="shared" si="516"/>
        <v>2.100840336134454E-2</v>
      </c>
      <c r="BZ22" s="69">
        <f t="shared" si="516"/>
        <v>2.0576131687242798E-2</v>
      </c>
      <c r="CA22" s="69">
        <f t="shared" si="516"/>
        <v>2.0161290322580645E-2</v>
      </c>
      <c r="CB22" s="69">
        <f t="shared" si="516"/>
        <v>2.3622047244094488E-2</v>
      </c>
      <c r="CC22" s="69">
        <f t="shared" si="516"/>
        <v>1.1673151750972763E-2</v>
      </c>
      <c r="CD22" s="69">
        <f t="shared" si="516"/>
        <v>7.7220077220077222E-3</v>
      </c>
      <c r="CE22" s="69">
        <f t="shared" si="516"/>
        <v>1.1450381679389313E-2</v>
      </c>
      <c r="CF22" s="69">
        <f t="shared" si="516"/>
        <v>1.8726591760299626E-2</v>
      </c>
      <c r="CG22" s="69">
        <f t="shared" si="516"/>
        <v>2.197802197802198E-2</v>
      </c>
      <c r="CH22" s="69">
        <f t="shared" si="516"/>
        <v>2.1505376344086023E-2</v>
      </c>
      <c r="CI22" s="69">
        <f t="shared" si="516"/>
        <v>1.0638297872340425E-2</v>
      </c>
      <c r="CJ22" s="69">
        <f t="shared" si="516"/>
        <v>2.4221453287197232E-2</v>
      </c>
      <c r="CK22" s="69">
        <f t="shared" si="516"/>
        <v>2.6936026936026935E-2</v>
      </c>
      <c r="CL22" s="69">
        <f t="shared" si="516"/>
        <v>0.01</v>
      </c>
      <c r="CM22" s="69">
        <f t="shared" si="516"/>
        <v>2.9126213592233011E-2</v>
      </c>
      <c r="CN22" s="69">
        <f t="shared" si="516"/>
        <v>2.2151898734177215E-2</v>
      </c>
      <c r="CO22" s="69">
        <f t="shared" ref="CO22" si="517">(CO21-CN21)/CO21</f>
        <v>1.8633540372670808E-2</v>
      </c>
      <c r="CP22" s="69">
        <f t="shared" ref="CP22" si="518">(CP21-CO21)/CP21</f>
        <v>9.2307692307692316E-3</v>
      </c>
      <c r="CQ22" s="69">
        <f t="shared" ref="CQ22" si="519">(CQ21-CP21)/CQ21</f>
        <v>2.9850746268656716E-2</v>
      </c>
      <c r="CR22" s="69">
        <f t="shared" ref="CR22" si="520">(CR21-CQ21)/CR21</f>
        <v>1.4705882352941176E-2</v>
      </c>
      <c r="CS22" s="69">
        <f t="shared" ref="CS22" si="521">(CS21-CR21)/CS21</f>
        <v>1.7341040462427744E-2</v>
      </c>
      <c r="CT22" s="69">
        <f t="shared" ref="CT22" si="522">(CT21-CS21)/CT21</f>
        <v>2.2598870056497175E-2</v>
      </c>
      <c r="CU22" s="69" t="e">
        <f t="shared" ref="CU22" si="523">(CU21-CT21)/CU21</f>
        <v>#DIV/0!</v>
      </c>
      <c r="CV22" s="69" t="e">
        <f t="shared" ref="CV22" si="524">(CV21-CU21)/CV21</f>
        <v>#DIV/0!</v>
      </c>
      <c r="CW22" s="69" t="e">
        <f t="shared" ref="CW22" si="525">(CW21-CV21)/CW21</f>
        <v>#DIV/0!</v>
      </c>
      <c r="CX22" s="69" t="e">
        <f t="shared" ref="CX22" si="526">(CX21-CW21)/CX21</f>
        <v>#DIV/0!</v>
      </c>
      <c r="CY22" s="69" t="e">
        <f t="shared" ref="CY22" si="527">(CY21-CX21)/CY21</f>
        <v>#DIV/0!</v>
      </c>
      <c r="CZ22" s="69" t="e">
        <f t="shared" ref="CZ22" si="528">(CZ21-CY21)/CZ21</f>
        <v>#DIV/0!</v>
      </c>
      <c r="DA22" s="69" t="e">
        <f t="shared" ref="DA22" si="529">(DA21-CZ21)/DA21</f>
        <v>#DIV/0!</v>
      </c>
      <c r="DB22" s="69" t="e">
        <f t="shared" ref="DB22" si="530">(DB21-DA21)/DB21</f>
        <v>#DIV/0!</v>
      </c>
      <c r="DC22" s="69" t="e">
        <f t="shared" ref="DC22" si="531">(DC21-DB21)/DC21</f>
        <v>#DIV/0!</v>
      </c>
      <c r="DD22" s="69" t="e">
        <f t="shared" ref="DD22" si="532">(DD21-DC21)/DD21</f>
        <v>#DIV/0!</v>
      </c>
      <c r="DE22" s="69" t="e">
        <f t="shared" ref="DE22" si="533">(DE21-DD21)/DE21</f>
        <v>#DIV/0!</v>
      </c>
      <c r="DF22" s="69" t="e">
        <f t="shared" ref="DF22" si="534">(DF21-DE21)/DF21</f>
        <v>#DIV/0!</v>
      </c>
      <c r="DG22" s="69" t="e">
        <f t="shared" ref="DG22" si="535">(DG21-DF21)/DG21</f>
        <v>#DIV/0!</v>
      </c>
      <c r="DH22" s="69" t="e">
        <f t="shared" ref="DH22" si="536">(DH21-DG21)/DH21</f>
        <v>#DIV/0!</v>
      </c>
      <c r="DI22" s="69" t="e">
        <f t="shared" ref="DI22" si="537">(DI21-DH21)/DI21</f>
        <v>#DIV/0!</v>
      </c>
      <c r="DJ22" s="69" t="e">
        <f t="shared" ref="DJ22" si="538">(DJ21-DI21)/DJ21</f>
        <v>#DIV/0!</v>
      </c>
      <c r="DK22" s="69" t="e">
        <f t="shared" ref="DK22" si="539">(DK21-DJ21)/DK21</f>
        <v>#DIV/0!</v>
      </c>
      <c r="DL22" s="69" t="e">
        <f t="shared" ref="DL22" si="540">(DL21-DK21)/DL21</f>
        <v>#DIV/0!</v>
      </c>
      <c r="DM22" s="69" t="e">
        <f t="shared" ref="DM22" si="541">(DM21-DL21)/DM21</f>
        <v>#DIV/0!</v>
      </c>
      <c r="DN22" s="69" t="e">
        <f t="shared" ref="DN22" si="542">(DN21-DM21)/DN21</f>
        <v>#DIV/0!</v>
      </c>
      <c r="DO22" s="69" t="e">
        <f t="shared" ref="DO22" si="543">(DO21-DN21)/DO21</f>
        <v>#DIV/0!</v>
      </c>
      <c r="DP22" s="69" t="e">
        <f t="shared" ref="DP22" si="544">(DP21-DO21)/DP21</f>
        <v>#DIV/0!</v>
      </c>
      <c r="DQ22" s="69" t="e">
        <f t="shared" ref="DQ22" si="545">(DQ21-DP21)/DQ21</f>
        <v>#DIV/0!</v>
      </c>
      <c r="DR22" s="69" t="e">
        <f t="shared" ref="DR22" si="546">(DR21-DQ21)/DR21</f>
        <v>#DIV/0!</v>
      </c>
      <c r="DS22" s="69" t="e">
        <f t="shared" ref="DS22" si="547">(DS21-DR21)/DS21</f>
        <v>#DIV/0!</v>
      </c>
      <c r="DT22" s="69" t="e">
        <f t="shared" ref="DT22" si="548">(DT21-DS21)/DT21</f>
        <v>#DIV/0!</v>
      </c>
      <c r="DU22" s="69" t="e">
        <f t="shared" ref="DU22" si="549">(DU21-DT21)/DU21</f>
        <v>#DIV/0!</v>
      </c>
      <c r="DV22" s="69" t="e">
        <f t="shared" ref="DV22" si="550">(DV21-DU21)/DV21</f>
        <v>#DIV/0!</v>
      </c>
      <c r="DW22" s="69" t="e">
        <f t="shared" ref="DW22" si="551">(DW21-DV21)/DW21</f>
        <v>#DIV/0!</v>
      </c>
      <c r="DX22" s="69" t="e">
        <f t="shared" ref="DX22" si="552">(DX21-DW21)/DX21</f>
        <v>#DIV/0!</v>
      </c>
      <c r="DY22" s="69" t="e">
        <f t="shared" ref="DY22" si="553">(DY21-DX21)/DY21</f>
        <v>#DIV/0!</v>
      </c>
      <c r="DZ22" s="69" t="e">
        <f t="shared" ref="DZ22" si="554">(DZ21-DY21)/DZ21</f>
        <v>#DIV/0!</v>
      </c>
      <c r="EA22" s="69" t="e">
        <f t="shared" ref="EA22" si="555">(EA21-DZ21)/EA21</f>
        <v>#DIV/0!</v>
      </c>
      <c r="EB22" s="69" t="e">
        <f t="shared" ref="EB22" si="556">(EB21-EA21)/EB21</f>
        <v>#DIV/0!</v>
      </c>
      <c r="EC22" s="69" t="e">
        <f t="shared" ref="EC22" si="557">(EC21-EB21)/EC21</f>
        <v>#DIV/0!</v>
      </c>
      <c r="ED22" s="69" t="e">
        <f t="shared" ref="ED22" si="558">(ED21-EC21)/ED21</f>
        <v>#DIV/0!</v>
      </c>
      <c r="EE22" s="69" t="e">
        <f t="shared" ref="EE22" si="559">(EE21-ED21)/EE21</f>
        <v>#DIV/0!</v>
      </c>
      <c r="EF22" s="69" t="e">
        <f t="shared" ref="EF22" si="560">(EF21-EE21)/EF21</f>
        <v>#DIV/0!</v>
      </c>
      <c r="EG22" s="69" t="e">
        <f t="shared" ref="EG22" si="561">(EG21-EF21)/EG21</f>
        <v>#DIV/0!</v>
      </c>
      <c r="EH22" s="69" t="e">
        <f t="shared" ref="EH22" si="562">(EH21-EG21)/EH21</f>
        <v>#DIV/0!</v>
      </c>
      <c r="EI22" s="69" t="e">
        <f t="shared" ref="EI22" si="563">(EI21-EH21)/EI21</f>
        <v>#DIV/0!</v>
      </c>
      <c r="EJ22" s="69" t="e">
        <f t="shared" ref="EJ22" si="564">(EJ21-EI21)/EJ21</f>
        <v>#DIV/0!</v>
      </c>
      <c r="EK22" s="69" t="e">
        <f t="shared" ref="EK22" si="565">(EK21-EJ21)/EK21</f>
        <v>#DIV/0!</v>
      </c>
      <c r="EL22" s="69" t="e">
        <f t="shared" ref="EL22" si="566">(EL21-EK21)/EL21</f>
        <v>#DIV/0!</v>
      </c>
      <c r="EM22" s="69" t="e">
        <f t="shared" ref="EM22" si="567">(EM21-EL21)/EM21</f>
        <v>#DIV/0!</v>
      </c>
      <c r="EN22" s="69" t="e">
        <f t="shared" ref="EN22" si="568">(EN21-EM21)/EN21</f>
        <v>#DIV/0!</v>
      </c>
      <c r="EO22" s="69" t="e">
        <f t="shared" ref="EO22" si="569">(EO21-EN21)/EO21</f>
        <v>#DIV/0!</v>
      </c>
      <c r="EP22" s="69" t="e">
        <f t="shared" ref="EP22" si="570">(EP21-EO21)/EP21</f>
        <v>#DIV/0!</v>
      </c>
      <c r="EQ22" s="69" t="e">
        <f t="shared" ref="EQ22" si="571">(EQ21-EP21)/EQ21</f>
        <v>#DIV/0!</v>
      </c>
      <c r="ER22" s="69" t="e">
        <f t="shared" ref="ER22" si="572">(ER21-EQ21)/ER21</f>
        <v>#DIV/0!</v>
      </c>
      <c r="ES22" s="69" t="e">
        <f t="shared" ref="ES22" si="573">(ES21-ER21)/ES21</f>
        <v>#DIV/0!</v>
      </c>
      <c r="ET22" s="69" t="e">
        <f t="shared" ref="ET22" si="574">(ET21-ES21)/ET21</f>
        <v>#DIV/0!</v>
      </c>
      <c r="EU22" s="69" t="e">
        <f t="shared" ref="EU22" si="575">(EU21-ET21)/EU21</f>
        <v>#DIV/0!</v>
      </c>
      <c r="EV22" s="69" t="e">
        <f t="shared" ref="EV22" si="576">(EV21-EU21)/EV21</f>
        <v>#DIV/0!</v>
      </c>
      <c r="EW22" s="69" t="e">
        <f t="shared" ref="EW22" si="577">(EW21-EV21)/EW21</f>
        <v>#DIV/0!</v>
      </c>
      <c r="EX22" s="69" t="e">
        <f t="shared" ref="EX22" si="578">(EX21-EW21)/EX21</f>
        <v>#DIV/0!</v>
      </c>
      <c r="EY22" s="69" t="e">
        <f t="shared" ref="EY22" si="579">(EY21-EX21)/EY21</f>
        <v>#DIV/0!</v>
      </c>
      <c r="EZ22" s="69" t="e">
        <f t="shared" ref="EZ22" si="580">(EZ21-EY21)/EZ21</f>
        <v>#DIV/0!</v>
      </c>
      <c r="FA22" s="69" t="e">
        <f t="shared" ref="FA22" si="581">(FA21-EZ21)/FA21</f>
        <v>#DIV/0!</v>
      </c>
      <c r="FB22" s="69" t="e">
        <f t="shared" ref="FB22" si="582">(FB21-FA21)/FB21</f>
        <v>#DIV/0!</v>
      </c>
      <c r="FC22" s="69" t="e">
        <f t="shared" ref="FC22" si="583">(FC21-FB21)/FC21</f>
        <v>#DIV/0!</v>
      </c>
      <c r="FD22" s="69" t="e">
        <f t="shared" ref="FD22" si="584">(FD21-FC21)/FD21</f>
        <v>#DIV/0!</v>
      </c>
      <c r="FE22" s="69" t="e">
        <f t="shared" ref="FE22" si="585">(FE21-FD21)/FE21</f>
        <v>#DIV/0!</v>
      </c>
      <c r="FF22" s="69" t="e">
        <f t="shared" ref="FF22" si="586">(FF21-FE21)/FF21</f>
        <v>#DIV/0!</v>
      </c>
      <c r="FG22" s="69" t="e">
        <f t="shared" ref="FG22" si="587">(FG21-FF21)/FG21</f>
        <v>#DIV/0!</v>
      </c>
      <c r="FH22" s="69" t="e">
        <f t="shared" ref="FH22" si="588">(FH21-FG21)/FH21</f>
        <v>#DIV/0!</v>
      </c>
      <c r="FI22" s="69" t="e">
        <f t="shared" ref="FI22" si="589">(FI21-FH21)/FI21</f>
        <v>#DIV/0!</v>
      </c>
      <c r="FJ22" s="69" t="e">
        <f t="shared" ref="FJ22" si="590">(FJ21-FI21)/FJ21</f>
        <v>#DIV/0!</v>
      </c>
      <c r="FK22" s="69" t="e">
        <f t="shared" ref="FK22" si="591">(FK21-FJ21)/FK21</f>
        <v>#DIV/0!</v>
      </c>
      <c r="FL22" s="69" t="e">
        <f t="shared" ref="FL22" si="592">(FL21-FK21)/FL21</f>
        <v>#DIV/0!</v>
      </c>
      <c r="FM22" s="69" t="e">
        <f t="shared" ref="FM22" si="593">(FM21-FL21)/FM21</f>
        <v>#DIV/0!</v>
      </c>
      <c r="FN22" s="69" t="e">
        <f t="shared" ref="FN22" si="594">(FN21-FM21)/FN21</f>
        <v>#DIV/0!</v>
      </c>
      <c r="FO22" s="69" t="e">
        <f t="shared" ref="FO22" si="595">(FO21-FN21)/FO21</f>
        <v>#DIV/0!</v>
      </c>
      <c r="FP22" s="69" t="e">
        <f t="shared" ref="FP22" si="596">(FP21-FO21)/FP21</f>
        <v>#DIV/0!</v>
      </c>
      <c r="FQ22" s="69" t="e">
        <f t="shared" ref="FQ22" si="597">(FQ21-FP21)/FQ21</f>
        <v>#DIV/0!</v>
      </c>
      <c r="FR22" s="69" t="e">
        <f t="shared" ref="FR22" si="598">(FR21-FQ21)/FR21</f>
        <v>#DIV/0!</v>
      </c>
      <c r="FS22" s="69" t="e">
        <f t="shared" ref="FS22" si="599">(FS21-FR21)/FS21</f>
        <v>#DIV/0!</v>
      </c>
      <c r="FT22" s="69" t="e">
        <f t="shared" ref="FT22" si="600">(FT21-FS21)/FT21</f>
        <v>#DIV/0!</v>
      </c>
      <c r="FU22" s="69" t="e">
        <f t="shared" ref="FU22" si="601">(FU21-FT21)/FU21</f>
        <v>#DIV/0!</v>
      </c>
      <c r="FV22" s="69" t="e">
        <f t="shared" ref="FV22" si="602">(FV21-FU21)/FV21</f>
        <v>#DIV/0!</v>
      </c>
      <c r="FW22" s="69" t="e">
        <f t="shared" ref="FW22" si="603">(FW21-FV21)/FW21</f>
        <v>#DIV/0!</v>
      </c>
      <c r="FX22" s="69" t="e">
        <f t="shared" ref="FX22" si="604">(FX21-FW21)/FX21</f>
        <v>#DIV/0!</v>
      </c>
      <c r="FY22" s="69" t="e">
        <f t="shared" ref="FY22" si="605">(FY21-FX21)/FY21</f>
        <v>#DIV/0!</v>
      </c>
      <c r="FZ22" s="69" t="e">
        <f t="shared" ref="FZ22" si="606">(FZ21-FY21)/FZ21</f>
        <v>#DIV/0!</v>
      </c>
      <c r="GA22" s="69" t="e">
        <f t="shared" ref="GA22" si="607">(GA21-FZ21)/GA21</f>
        <v>#DIV/0!</v>
      </c>
      <c r="GB22" s="69" t="e">
        <f t="shared" ref="GB22" si="608">(GB21-GA21)/GB21</f>
        <v>#DIV/0!</v>
      </c>
      <c r="GC22" s="69" t="e">
        <f t="shared" ref="GC22" si="609">(GC21-GB21)/GC21</f>
        <v>#DIV/0!</v>
      </c>
      <c r="GD22" s="69" t="e">
        <f t="shared" ref="GD22" si="610">(GD21-GC21)/GD21</f>
        <v>#DIV/0!</v>
      </c>
      <c r="GE22" s="69" t="e">
        <f t="shared" ref="GE22" si="611">(GE21-GD21)/GE21</f>
        <v>#DIV/0!</v>
      </c>
      <c r="GF22" s="69" t="e">
        <f t="shared" ref="GF22" si="612">(GF21-GE21)/GF21</f>
        <v>#DIV/0!</v>
      </c>
      <c r="GG22" s="69" t="e">
        <f t="shared" ref="GG22" si="613">(GG21-GF21)/GG21</f>
        <v>#DIV/0!</v>
      </c>
    </row>
    <row r="23" spans="2:189" ht="16" thickBot="1">
      <c r="B23" s="106"/>
      <c r="C23" s="70" t="s">
        <v>80</v>
      </c>
      <c r="D23" s="71">
        <v>0</v>
      </c>
      <c r="E23" s="71">
        <f>E21-D21</f>
        <v>0</v>
      </c>
      <c r="F23" s="71">
        <f>F21-E21</f>
        <v>0</v>
      </c>
      <c r="G23" s="71">
        <f t="shared" ref="G23:BR23" si="614">G21-F21</f>
        <v>0</v>
      </c>
      <c r="H23" s="71">
        <f t="shared" si="614"/>
        <v>0</v>
      </c>
      <c r="I23" s="71">
        <f t="shared" si="614"/>
        <v>0</v>
      </c>
      <c r="J23" s="71">
        <f t="shared" si="614"/>
        <v>0</v>
      </c>
      <c r="K23" s="71">
        <f t="shared" si="614"/>
        <v>0</v>
      </c>
      <c r="L23" s="71">
        <f t="shared" si="614"/>
        <v>0</v>
      </c>
      <c r="M23" s="71">
        <f t="shared" si="614"/>
        <v>0</v>
      </c>
      <c r="N23" s="71">
        <f t="shared" si="614"/>
        <v>0</v>
      </c>
      <c r="O23" s="71">
        <f t="shared" si="614"/>
        <v>0</v>
      </c>
      <c r="P23" s="71">
        <f t="shared" si="614"/>
        <v>0</v>
      </c>
      <c r="Q23" s="71">
        <f t="shared" si="614"/>
        <v>0</v>
      </c>
      <c r="R23" s="71">
        <f t="shared" si="614"/>
        <v>0</v>
      </c>
      <c r="S23" s="71">
        <f t="shared" si="614"/>
        <v>0</v>
      </c>
      <c r="T23" s="71">
        <f t="shared" si="614"/>
        <v>0</v>
      </c>
      <c r="U23" s="71">
        <f t="shared" si="614"/>
        <v>0</v>
      </c>
      <c r="V23" s="71">
        <f t="shared" si="614"/>
        <v>0</v>
      </c>
      <c r="W23" s="71">
        <f t="shared" si="614"/>
        <v>0</v>
      </c>
      <c r="X23" s="71">
        <f t="shared" si="614"/>
        <v>1</v>
      </c>
      <c r="Y23" s="71">
        <f t="shared" si="614"/>
        <v>0</v>
      </c>
      <c r="Z23" s="71">
        <f t="shared" si="614"/>
        <v>1</v>
      </c>
      <c r="AA23" s="71">
        <f t="shared" si="614"/>
        <v>0</v>
      </c>
      <c r="AB23" s="71">
        <f t="shared" si="614"/>
        <v>1</v>
      </c>
      <c r="AC23" s="71">
        <f t="shared" si="614"/>
        <v>1</v>
      </c>
      <c r="AD23" s="71">
        <f t="shared" si="614"/>
        <v>4</v>
      </c>
      <c r="AE23" s="71">
        <f t="shared" si="614"/>
        <v>4</v>
      </c>
      <c r="AF23" s="71">
        <f t="shared" si="614"/>
        <v>0</v>
      </c>
      <c r="AG23" s="71">
        <f t="shared" si="614"/>
        <v>6</v>
      </c>
      <c r="AH23" s="71">
        <f t="shared" si="614"/>
        <v>6</v>
      </c>
      <c r="AI23" s="71">
        <f t="shared" si="614"/>
        <v>3</v>
      </c>
      <c r="AJ23" s="71">
        <f t="shared" si="614"/>
        <v>1</v>
      </c>
      <c r="AK23" s="71">
        <f t="shared" si="614"/>
        <v>2</v>
      </c>
      <c r="AL23" s="71">
        <f t="shared" si="614"/>
        <v>5</v>
      </c>
      <c r="AM23" s="71">
        <f t="shared" si="614"/>
        <v>3</v>
      </c>
      <c r="AN23" s="71">
        <f t="shared" si="614"/>
        <v>6</v>
      </c>
      <c r="AO23" s="71">
        <f t="shared" si="614"/>
        <v>7</v>
      </c>
      <c r="AP23" s="71">
        <f t="shared" si="614"/>
        <v>3</v>
      </c>
      <c r="AQ23" s="71">
        <f t="shared" si="614"/>
        <v>4</v>
      </c>
      <c r="AR23" s="71">
        <f t="shared" si="614"/>
        <v>2</v>
      </c>
      <c r="AS23" s="71">
        <f t="shared" si="614"/>
        <v>4</v>
      </c>
      <c r="AT23" s="71">
        <f t="shared" si="614"/>
        <v>4</v>
      </c>
      <c r="AU23" s="71">
        <f t="shared" si="614"/>
        <v>4</v>
      </c>
      <c r="AV23" s="71">
        <f t="shared" si="614"/>
        <v>6</v>
      </c>
      <c r="AW23" s="71">
        <f t="shared" si="614"/>
        <v>9</v>
      </c>
      <c r="AX23" s="71">
        <f t="shared" si="614"/>
        <v>4</v>
      </c>
      <c r="AY23" s="71">
        <f t="shared" si="614"/>
        <v>5</v>
      </c>
      <c r="AZ23" s="71">
        <f t="shared" si="614"/>
        <v>6</v>
      </c>
      <c r="BA23" s="71">
        <f t="shared" si="614"/>
        <v>9</v>
      </c>
      <c r="BB23" s="71">
        <f t="shared" si="614"/>
        <v>4</v>
      </c>
      <c r="BC23" s="71">
        <f t="shared" si="614"/>
        <v>4</v>
      </c>
      <c r="BD23" s="71">
        <f t="shared" si="614"/>
        <v>5</v>
      </c>
      <c r="BE23" s="71">
        <f t="shared" si="614"/>
        <v>2</v>
      </c>
      <c r="BF23" s="71">
        <f t="shared" si="614"/>
        <v>4</v>
      </c>
      <c r="BG23" s="71">
        <f t="shared" si="614"/>
        <v>3</v>
      </c>
      <c r="BH23" s="71">
        <f t="shared" si="614"/>
        <v>5</v>
      </c>
      <c r="BI23" s="71">
        <f t="shared" si="614"/>
        <v>8</v>
      </c>
      <c r="BJ23" s="71">
        <f t="shared" si="614"/>
        <v>14</v>
      </c>
      <c r="BK23" s="71">
        <f t="shared" si="614"/>
        <v>10</v>
      </c>
      <c r="BL23" s="71">
        <f t="shared" si="614"/>
        <v>5</v>
      </c>
      <c r="BM23" s="71">
        <f t="shared" si="614"/>
        <v>4</v>
      </c>
      <c r="BN23" s="71">
        <f t="shared" si="614"/>
        <v>6</v>
      </c>
      <c r="BO23" s="71">
        <f t="shared" si="614"/>
        <v>10</v>
      </c>
      <c r="BP23" s="71">
        <f t="shared" si="614"/>
        <v>4</v>
      </c>
      <c r="BQ23" s="71">
        <f t="shared" si="614"/>
        <v>3</v>
      </c>
      <c r="BR23" s="71">
        <f t="shared" si="614"/>
        <v>3</v>
      </c>
      <c r="BS23" s="71">
        <f t="shared" ref="BS23:CM23" si="615">BS21-BR21</f>
        <v>5</v>
      </c>
      <c r="BT23" s="71">
        <f t="shared" si="615"/>
        <v>8</v>
      </c>
      <c r="BU23" s="71">
        <f t="shared" si="615"/>
        <v>5</v>
      </c>
      <c r="BV23" s="71">
        <f t="shared" si="615"/>
        <v>3</v>
      </c>
      <c r="BW23" s="71">
        <f t="shared" si="615"/>
        <v>4</v>
      </c>
      <c r="BX23" s="71">
        <f t="shared" si="615"/>
        <v>3</v>
      </c>
      <c r="BY23" s="71">
        <f t="shared" si="615"/>
        <v>5</v>
      </c>
      <c r="BZ23" s="71">
        <f t="shared" si="615"/>
        <v>5</v>
      </c>
      <c r="CA23" s="71">
        <f t="shared" si="615"/>
        <v>5</v>
      </c>
      <c r="CB23" s="71">
        <f t="shared" si="615"/>
        <v>6</v>
      </c>
      <c r="CC23" s="71">
        <f t="shared" si="615"/>
        <v>3</v>
      </c>
      <c r="CD23" s="71">
        <f t="shared" si="615"/>
        <v>2</v>
      </c>
      <c r="CE23" s="71">
        <f t="shared" si="615"/>
        <v>3</v>
      </c>
      <c r="CF23" s="71">
        <f t="shared" si="615"/>
        <v>5</v>
      </c>
      <c r="CG23" s="71">
        <f t="shared" si="615"/>
        <v>6</v>
      </c>
      <c r="CH23" s="71">
        <f t="shared" si="615"/>
        <v>6</v>
      </c>
      <c r="CI23" s="71">
        <f t="shared" si="615"/>
        <v>3</v>
      </c>
      <c r="CJ23" s="71">
        <f t="shared" si="615"/>
        <v>7</v>
      </c>
      <c r="CK23" s="71">
        <f t="shared" si="615"/>
        <v>8</v>
      </c>
      <c r="CL23" s="71">
        <f t="shared" si="615"/>
        <v>3</v>
      </c>
      <c r="CM23" s="71">
        <f t="shared" si="615"/>
        <v>9</v>
      </c>
      <c r="CN23" s="71">
        <f t="shared" ref="CN23:EI23" si="616">CN21-CM21</f>
        <v>7</v>
      </c>
      <c r="CO23" s="71">
        <f t="shared" si="616"/>
        <v>6</v>
      </c>
      <c r="CP23" s="71">
        <f t="shared" si="616"/>
        <v>3</v>
      </c>
      <c r="CQ23" s="71">
        <f t="shared" si="616"/>
        <v>10</v>
      </c>
      <c r="CR23" s="71">
        <f t="shared" si="616"/>
        <v>5</v>
      </c>
      <c r="CS23" s="71">
        <f t="shared" si="616"/>
        <v>6</v>
      </c>
      <c r="CT23" s="71">
        <f t="shared" si="616"/>
        <v>8</v>
      </c>
      <c r="CU23" s="71">
        <f t="shared" si="616"/>
        <v>-354</v>
      </c>
      <c r="CV23" s="71">
        <f t="shared" si="616"/>
        <v>0</v>
      </c>
      <c r="CW23" s="71">
        <f t="shared" si="616"/>
        <v>0</v>
      </c>
      <c r="CX23" s="71">
        <f t="shared" si="616"/>
        <v>0</v>
      </c>
      <c r="CY23" s="71">
        <f t="shared" si="616"/>
        <v>0</v>
      </c>
      <c r="CZ23" s="71">
        <f t="shared" si="616"/>
        <v>0</v>
      </c>
      <c r="DA23" s="71">
        <f t="shared" si="616"/>
        <v>0</v>
      </c>
      <c r="DB23" s="71">
        <f t="shared" si="616"/>
        <v>0</v>
      </c>
      <c r="DC23" s="71">
        <f t="shared" si="616"/>
        <v>0</v>
      </c>
      <c r="DD23" s="71">
        <f t="shared" si="616"/>
        <v>0</v>
      </c>
      <c r="DE23" s="71">
        <f t="shared" si="616"/>
        <v>0</v>
      </c>
      <c r="DF23" s="71">
        <f t="shared" si="616"/>
        <v>0</v>
      </c>
      <c r="DG23" s="71">
        <f t="shared" si="616"/>
        <v>0</v>
      </c>
      <c r="DH23" s="71">
        <f t="shared" si="616"/>
        <v>0</v>
      </c>
      <c r="DI23" s="71">
        <f t="shared" si="616"/>
        <v>0</v>
      </c>
      <c r="DJ23" s="71">
        <f t="shared" si="616"/>
        <v>0</v>
      </c>
      <c r="DK23" s="71">
        <f t="shared" si="616"/>
        <v>0</v>
      </c>
      <c r="DL23" s="71">
        <f t="shared" si="616"/>
        <v>0</v>
      </c>
      <c r="DM23" s="71">
        <f t="shared" si="616"/>
        <v>0</v>
      </c>
      <c r="DN23" s="71">
        <f t="shared" si="616"/>
        <v>0</v>
      </c>
      <c r="DO23" s="71">
        <f t="shared" si="616"/>
        <v>0</v>
      </c>
      <c r="DP23" s="71">
        <f t="shared" si="616"/>
        <v>0</v>
      </c>
      <c r="DQ23" s="71">
        <f t="shared" si="616"/>
        <v>0</v>
      </c>
      <c r="DR23" s="71">
        <f t="shared" si="616"/>
        <v>0</v>
      </c>
      <c r="DS23" s="71">
        <f t="shared" si="616"/>
        <v>0</v>
      </c>
      <c r="DT23" s="71">
        <f t="shared" si="616"/>
        <v>0</v>
      </c>
      <c r="DU23" s="71">
        <f t="shared" si="616"/>
        <v>0</v>
      </c>
      <c r="DV23" s="71">
        <f t="shared" si="616"/>
        <v>0</v>
      </c>
      <c r="DW23" s="71">
        <f t="shared" si="616"/>
        <v>0</v>
      </c>
      <c r="DX23" s="71">
        <f t="shared" si="616"/>
        <v>0</v>
      </c>
      <c r="DY23" s="71">
        <f t="shared" si="616"/>
        <v>0</v>
      </c>
      <c r="DZ23" s="71">
        <f t="shared" si="616"/>
        <v>0</v>
      </c>
      <c r="EA23" s="71">
        <f t="shared" si="616"/>
        <v>0</v>
      </c>
      <c r="EB23" s="71">
        <f t="shared" si="616"/>
        <v>0</v>
      </c>
      <c r="EC23" s="71">
        <f t="shared" si="616"/>
        <v>0</v>
      </c>
      <c r="ED23" s="71">
        <f t="shared" si="616"/>
        <v>0</v>
      </c>
      <c r="EE23" s="71">
        <f t="shared" si="616"/>
        <v>0</v>
      </c>
      <c r="EF23" s="71">
        <f t="shared" si="616"/>
        <v>0</v>
      </c>
      <c r="EG23" s="71">
        <f t="shared" si="616"/>
        <v>0</v>
      </c>
      <c r="EH23" s="71">
        <f t="shared" si="616"/>
        <v>0</v>
      </c>
      <c r="EI23" s="71">
        <f t="shared" si="616"/>
        <v>0</v>
      </c>
      <c r="EJ23" s="71">
        <f t="shared" ref="EJ23:GG23" si="617">EJ21-EI21</f>
        <v>0</v>
      </c>
      <c r="EK23" s="71">
        <f t="shared" si="617"/>
        <v>0</v>
      </c>
      <c r="EL23" s="71">
        <f t="shared" si="617"/>
        <v>0</v>
      </c>
      <c r="EM23" s="71">
        <f t="shared" si="617"/>
        <v>0</v>
      </c>
      <c r="EN23" s="71">
        <f t="shared" si="617"/>
        <v>0</v>
      </c>
      <c r="EO23" s="71">
        <f t="shared" si="617"/>
        <v>0</v>
      </c>
      <c r="EP23" s="71">
        <f t="shared" si="617"/>
        <v>0</v>
      </c>
      <c r="EQ23" s="71">
        <f t="shared" si="617"/>
        <v>0</v>
      </c>
      <c r="ER23" s="71">
        <f t="shared" si="617"/>
        <v>0</v>
      </c>
      <c r="ES23" s="71">
        <f t="shared" si="617"/>
        <v>0</v>
      </c>
      <c r="ET23" s="71">
        <f t="shared" si="617"/>
        <v>0</v>
      </c>
      <c r="EU23" s="71">
        <f t="shared" si="617"/>
        <v>0</v>
      </c>
      <c r="EV23" s="71">
        <f t="shared" si="617"/>
        <v>0</v>
      </c>
      <c r="EW23" s="71">
        <f t="shared" si="617"/>
        <v>0</v>
      </c>
      <c r="EX23" s="71">
        <f t="shared" si="617"/>
        <v>0</v>
      </c>
      <c r="EY23" s="71">
        <f t="shared" si="617"/>
        <v>0</v>
      </c>
      <c r="EZ23" s="71">
        <f t="shared" si="617"/>
        <v>0</v>
      </c>
      <c r="FA23" s="71">
        <f t="shared" si="617"/>
        <v>0</v>
      </c>
      <c r="FB23" s="71">
        <f t="shared" si="617"/>
        <v>0</v>
      </c>
      <c r="FC23" s="71">
        <f t="shared" si="617"/>
        <v>0</v>
      </c>
      <c r="FD23" s="71">
        <f t="shared" si="617"/>
        <v>0</v>
      </c>
      <c r="FE23" s="71">
        <f t="shared" si="617"/>
        <v>0</v>
      </c>
      <c r="FF23" s="71">
        <f t="shared" si="617"/>
        <v>0</v>
      </c>
      <c r="FG23" s="71">
        <f t="shared" si="617"/>
        <v>0</v>
      </c>
      <c r="FH23" s="71">
        <f t="shared" si="617"/>
        <v>0</v>
      </c>
      <c r="FI23" s="71">
        <f t="shared" si="617"/>
        <v>0</v>
      </c>
      <c r="FJ23" s="71">
        <f t="shared" si="617"/>
        <v>0</v>
      </c>
      <c r="FK23" s="71">
        <f t="shared" si="617"/>
        <v>0</v>
      </c>
      <c r="FL23" s="71">
        <f t="shared" si="617"/>
        <v>0</v>
      </c>
      <c r="FM23" s="71">
        <f t="shared" si="617"/>
        <v>0</v>
      </c>
      <c r="FN23" s="71">
        <f t="shared" si="617"/>
        <v>0</v>
      </c>
      <c r="FO23" s="71">
        <f t="shared" si="617"/>
        <v>0</v>
      </c>
      <c r="FP23" s="71">
        <f t="shared" si="617"/>
        <v>0</v>
      </c>
      <c r="FQ23" s="71">
        <f t="shared" si="617"/>
        <v>0</v>
      </c>
      <c r="FR23" s="71">
        <f t="shared" si="617"/>
        <v>0</v>
      </c>
      <c r="FS23" s="71">
        <f t="shared" si="617"/>
        <v>0</v>
      </c>
      <c r="FT23" s="71">
        <f t="shared" si="617"/>
        <v>0</v>
      </c>
      <c r="FU23" s="71">
        <f t="shared" si="617"/>
        <v>0</v>
      </c>
      <c r="FV23" s="71">
        <f t="shared" si="617"/>
        <v>0</v>
      </c>
      <c r="FW23" s="71">
        <f t="shared" si="617"/>
        <v>0</v>
      </c>
      <c r="FX23" s="71">
        <f t="shared" si="617"/>
        <v>0</v>
      </c>
      <c r="FY23" s="71">
        <f t="shared" si="617"/>
        <v>0</v>
      </c>
      <c r="FZ23" s="71">
        <f t="shared" si="617"/>
        <v>0</v>
      </c>
      <c r="GA23" s="71">
        <f t="shared" si="617"/>
        <v>0</v>
      </c>
      <c r="GB23" s="71">
        <f t="shared" si="617"/>
        <v>0</v>
      </c>
      <c r="GC23" s="71">
        <f t="shared" si="617"/>
        <v>0</v>
      </c>
      <c r="GD23" s="71">
        <f t="shared" si="617"/>
        <v>0</v>
      </c>
      <c r="GE23" s="71">
        <f t="shared" si="617"/>
        <v>0</v>
      </c>
      <c r="GF23" s="71">
        <f t="shared" si="617"/>
        <v>0</v>
      </c>
      <c r="GG23" s="71">
        <f t="shared" si="617"/>
        <v>0</v>
      </c>
    </row>
    <row r="24" spans="2:189" ht="9" customHeight="1" thickBot="1">
      <c r="B24" s="68"/>
      <c r="C24" s="68"/>
      <c r="D24" s="68"/>
      <c r="E24" s="68"/>
    </row>
    <row r="25" spans="2:189">
      <c r="B25" s="107" t="s">
        <v>3</v>
      </c>
      <c r="C25" s="76" t="s">
        <v>87</v>
      </c>
      <c r="D25" s="76">
        <v>0</v>
      </c>
      <c r="E25" s="76">
        <v>0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  <c r="T25" s="76">
        <v>0</v>
      </c>
      <c r="U25" s="76">
        <v>0</v>
      </c>
      <c r="V25" s="76">
        <v>0</v>
      </c>
      <c r="W25" s="76">
        <v>0</v>
      </c>
      <c r="X25" s="76">
        <v>0</v>
      </c>
      <c r="Y25" s="76">
        <v>2</v>
      </c>
      <c r="Z25" s="76">
        <v>2</v>
      </c>
      <c r="AA25" s="76">
        <v>2</v>
      </c>
      <c r="AB25" s="76">
        <v>3</v>
      </c>
      <c r="AC25" s="76">
        <v>5</v>
      </c>
      <c r="AD25" s="76">
        <v>5</v>
      </c>
      <c r="AE25" s="76">
        <v>6</v>
      </c>
      <c r="AF25" s="76">
        <v>12</v>
      </c>
      <c r="AG25" s="76">
        <v>20</v>
      </c>
      <c r="AH25" s="76">
        <v>30</v>
      </c>
      <c r="AI25" s="76">
        <v>34</v>
      </c>
      <c r="AJ25" s="76">
        <v>41</v>
      </c>
      <c r="AK25" s="76">
        <v>45</v>
      </c>
      <c r="AL25" s="76">
        <v>50</v>
      </c>
      <c r="AM25" s="76">
        <v>54</v>
      </c>
      <c r="AN25" s="76">
        <v>59</v>
      </c>
      <c r="AO25" s="76">
        <v>62</v>
      </c>
      <c r="AP25" s="76">
        <v>63</v>
      </c>
      <c r="AQ25" s="76">
        <v>82</v>
      </c>
      <c r="AR25" s="76">
        <v>84</v>
      </c>
      <c r="AS25" s="76">
        <v>85</v>
      </c>
      <c r="AT25" s="76">
        <v>93</v>
      </c>
      <c r="AU25" s="76">
        <v>94</v>
      </c>
      <c r="AV25" s="76">
        <v>125</v>
      </c>
      <c r="AW25" s="76">
        <v>130</v>
      </c>
      <c r="AX25" s="76">
        <v>139</v>
      </c>
      <c r="AY25" s="76">
        <v>140</v>
      </c>
      <c r="AZ25" s="76">
        <v>155</v>
      </c>
      <c r="BA25" s="76">
        <v>155</v>
      </c>
      <c r="BB25" s="76">
        <v>156</v>
      </c>
      <c r="BC25" s="76">
        <v>158</v>
      </c>
      <c r="BD25" s="76">
        <v>158</v>
      </c>
      <c r="BE25" s="76">
        <v>158</v>
      </c>
      <c r="BF25" s="76">
        <v>161</v>
      </c>
      <c r="BG25" s="76">
        <v>173</v>
      </c>
      <c r="BH25" s="76">
        <v>176</v>
      </c>
      <c r="BI25" s="76">
        <v>181</v>
      </c>
      <c r="BJ25" s="76">
        <v>183</v>
      </c>
      <c r="BK25" s="76">
        <v>185</v>
      </c>
      <c r="BL25" s="76">
        <v>187</v>
      </c>
      <c r="BM25" s="76">
        <v>189</v>
      </c>
      <c r="BN25" s="76">
        <v>201</v>
      </c>
      <c r="BO25" s="76">
        <v>214</v>
      </c>
      <c r="BP25" s="76">
        <v>218</v>
      </c>
      <c r="BQ25" s="76">
        <v>218</v>
      </c>
      <c r="BR25" s="76">
        <v>218</v>
      </c>
      <c r="BS25" s="76">
        <v>218</v>
      </c>
      <c r="BT25" s="76">
        <v>218</v>
      </c>
      <c r="BU25" s="76">
        <v>220</v>
      </c>
      <c r="BV25" s="76">
        <v>220</v>
      </c>
      <c r="BW25" s="76">
        <v>220</v>
      </c>
      <c r="BX25" s="76">
        <v>232</v>
      </c>
      <c r="BY25" s="76">
        <v>235</v>
      </c>
      <c r="BZ25" s="76">
        <v>235</v>
      </c>
      <c r="CA25" s="76">
        <v>237</v>
      </c>
      <c r="CB25" s="76">
        <v>238</v>
      </c>
      <c r="CC25" s="76">
        <v>238</v>
      </c>
      <c r="CD25" s="76">
        <v>238</v>
      </c>
      <c r="CE25" s="76">
        <v>240</v>
      </c>
      <c r="CF25" s="76">
        <v>241</v>
      </c>
      <c r="CG25" s="76">
        <v>242</v>
      </c>
      <c r="CH25" s="76">
        <v>243</v>
      </c>
      <c r="CI25" s="76">
        <v>245</v>
      </c>
      <c r="CJ25" s="76">
        <v>248</v>
      </c>
      <c r="CK25" s="76">
        <v>250</v>
      </c>
      <c r="CL25" s="76">
        <v>251</v>
      </c>
      <c r="CM25" s="76">
        <v>253</v>
      </c>
      <c r="CN25" s="76">
        <v>253</v>
      </c>
      <c r="CO25" s="76">
        <v>253</v>
      </c>
      <c r="CP25" s="76">
        <v>254</v>
      </c>
      <c r="CQ25" s="76">
        <v>256</v>
      </c>
      <c r="CR25" s="76">
        <v>257</v>
      </c>
      <c r="CS25" s="76">
        <v>259</v>
      </c>
      <c r="CT25" s="76">
        <v>259</v>
      </c>
      <c r="CU25" s="76"/>
      <c r="CV25" s="76"/>
      <c r="CW25" s="76"/>
      <c r="CX25" s="76"/>
      <c r="CY25" s="76"/>
      <c r="CZ25" s="76"/>
      <c r="DA25" s="76"/>
      <c r="DB25" s="76"/>
      <c r="DC25" s="76"/>
      <c r="DD25" s="76"/>
      <c r="DE25" s="76"/>
      <c r="DF25" s="76"/>
      <c r="DG25" s="76"/>
      <c r="DH25" s="76"/>
      <c r="DI25" s="76"/>
      <c r="DJ25" s="76"/>
      <c r="DK25" s="76"/>
      <c r="DL25" s="76"/>
      <c r="DM25" s="76"/>
      <c r="DN25" s="76"/>
      <c r="DO25" s="76"/>
      <c r="DP25" s="76"/>
      <c r="DQ25" s="76"/>
      <c r="DR25" s="76"/>
      <c r="DS25" s="76"/>
      <c r="DT25" s="76"/>
      <c r="DU25" s="76"/>
      <c r="DV25" s="76"/>
      <c r="DW25" s="76"/>
      <c r="DX25" s="76"/>
      <c r="DY25" s="76"/>
      <c r="DZ25" s="76"/>
      <c r="EA25" s="76"/>
      <c r="EB25" s="76"/>
      <c r="EC25" s="76"/>
      <c r="ED25" s="76"/>
      <c r="EE25" s="76"/>
      <c r="EF25" s="76"/>
      <c r="EG25" s="76"/>
      <c r="EH25" s="76"/>
      <c r="EI25" s="76"/>
      <c r="EJ25" s="76"/>
      <c r="EK25" s="76"/>
      <c r="EL25" s="76"/>
      <c r="EM25" s="76"/>
      <c r="EN25" s="76"/>
      <c r="EO25" s="76"/>
      <c r="EP25" s="76"/>
      <c r="EQ25" s="76"/>
      <c r="ER25" s="76"/>
      <c r="ES25" s="76"/>
      <c r="ET25" s="76"/>
      <c r="EU25" s="76"/>
      <c r="EV25" s="76"/>
      <c r="EW25" s="76"/>
      <c r="EX25" s="76"/>
      <c r="EY25" s="76"/>
      <c r="EZ25" s="76"/>
      <c r="FA25" s="76"/>
      <c r="FB25" s="76"/>
      <c r="FC25" s="76"/>
      <c r="FD25" s="76"/>
      <c r="FE25" s="76"/>
      <c r="FF25" s="76"/>
      <c r="FG25" s="76"/>
      <c r="FH25" s="76"/>
      <c r="FI25" s="76"/>
      <c r="FJ25" s="76"/>
      <c r="FK25" s="76"/>
      <c r="FL25" s="76"/>
      <c r="FM25" s="76"/>
      <c r="FN25" s="76"/>
      <c r="FO25" s="76"/>
      <c r="FP25" s="76"/>
      <c r="FQ25" s="76"/>
      <c r="FR25" s="76"/>
      <c r="FS25" s="76"/>
      <c r="FT25" s="76"/>
      <c r="FU25" s="76"/>
      <c r="FV25" s="76"/>
      <c r="FW25" s="76"/>
      <c r="FX25" s="76"/>
      <c r="FY25" s="76"/>
      <c r="FZ25" s="76"/>
      <c r="GA25" s="76"/>
      <c r="GB25" s="76"/>
      <c r="GC25" s="76"/>
      <c r="GD25" s="76"/>
      <c r="GE25" s="76"/>
      <c r="GF25" s="76"/>
      <c r="GG25" s="76"/>
    </row>
    <row r="26" spans="2:189">
      <c r="B26" s="108"/>
      <c r="C26" s="35" t="s">
        <v>81</v>
      </c>
      <c r="D26" s="35">
        <v>0</v>
      </c>
      <c r="E26" s="35" t="e">
        <f>(E25-D25)/E25</f>
        <v>#DIV/0!</v>
      </c>
      <c r="F26" s="35" t="e">
        <f t="shared" ref="F26:BQ26" si="618">(F25-E25)/F25</f>
        <v>#DIV/0!</v>
      </c>
      <c r="G26" s="35" t="e">
        <f t="shared" si="618"/>
        <v>#DIV/0!</v>
      </c>
      <c r="H26" s="35" t="e">
        <f t="shared" si="618"/>
        <v>#DIV/0!</v>
      </c>
      <c r="I26" s="35" t="e">
        <f t="shared" si="618"/>
        <v>#DIV/0!</v>
      </c>
      <c r="J26" s="35" t="e">
        <f t="shared" si="618"/>
        <v>#DIV/0!</v>
      </c>
      <c r="K26" s="35" t="e">
        <f t="shared" si="618"/>
        <v>#DIV/0!</v>
      </c>
      <c r="L26" s="35" t="e">
        <f t="shared" si="618"/>
        <v>#DIV/0!</v>
      </c>
      <c r="M26" s="35" t="e">
        <f t="shared" si="618"/>
        <v>#DIV/0!</v>
      </c>
      <c r="N26" s="35" t="e">
        <f t="shared" si="618"/>
        <v>#DIV/0!</v>
      </c>
      <c r="O26" s="35" t="e">
        <f t="shared" si="618"/>
        <v>#DIV/0!</v>
      </c>
      <c r="P26" s="35" t="e">
        <f t="shared" si="618"/>
        <v>#DIV/0!</v>
      </c>
      <c r="Q26" s="35" t="e">
        <f t="shared" si="618"/>
        <v>#DIV/0!</v>
      </c>
      <c r="R26" s="35" t="e">
        <f t="shared" si="618"/>
        <v>#DIV/0!</v>
      </c>
      <c r="S26" s="35" t="e">
        <f t="shared" si="618"/>
        <v>#DIV/0!</v>
      </c>
      <c r="T26" s="35" t="e">
        <f t="shared" si="618"/>
        <v>#DIV/0!</v>
      </c>
      <c r="U26" s="35" t="e">
        <f t="shared" si="618"/>
        <v>#DIV/0!</v>
      </c>
      <c r="V26" s="35" t="e">
        <f t="shared" si="618"/>
        <v>#DIV/0!</v>
      </c>
      <c r="W26" s="35" t="e">
        <f t="shared" si="618"/>
        <v>#DIV/0!</v>
      </c>
      <c r="X26" s="35" t="e">
        <f t="shared" si="618"/>
        <v>#DIV/0!</v>
      </c>
      <c r="Y26" s="35">
        <f t="shared" si="618"/>
        <v>1</v>
      </c>
      <c r="Z26" s="35">
        <f t="shared" si="618"/>
        <v>0</v>
      </c>
      <c r="AA26" s="35">
        <f t="shared" si="618"/>
        <v>0</v>
      </c>
      <c r="AB26" s="35">
        <f t="shared" si="618"/>
        <v>0.33333333333333331</v>
      </c>
      <c r="AC26" s="35">
        <f t="shared" si="618"/>
        <v>0.4</v>
      </c>
      <c r="AD26" s="35">
        <f t="shared" si="618"/>
        <v>0</v>
      </c>
      <c r="AE26" s="35">
        <f t="shared" si="618"/>
        <v>0.16666666666666666</v>
      </c>
      <c r="AF26" s="35">
        <f t="shared" si="618"/>
        <v>0.5</v>
      </c>
      <c r="AG26" s="35">
        <f t="shared" si="618"/>
        <v>0.4</v>
      </c>
      <c r="AH26" s="35">
        <f t="shared" si="618"/>
        <v>0.33333333333333331</v>
      </c>
      <c r="AI26" s="35">
        <f t="shared" si="618"/>
        <v>0.11764705882352941</v>
      </c>
      <c r="AJ26" s="35">
        <f t="shared" si="618"/>
        <v>0.17073170731707318</v>
      </c>
      <c r="AK26" s="35">
        <f t="shared" si="618"/>
        <v>8.8888888888888892E-2</v>
      </c>
      <c r="AL26" s="35">
        <f t="shared" si="618"/>
        <v>0.1</v>
      </c>
      <c r="AM26" s="35">
        <f t="shared" si="618"/>
        <v>7.407407407407407E-2</v>
      </c>
      <c r="AN26" s="35">
        <f t="shared" si="618"/>
        <v>8.4745762711864403E-2</v>
      </c>
      <c r="AO26" s="35">
        <f t="shared" si="618"/>
        <v>4.8387096774193547E-2</v>
      </c>
      <c r="AP26" s="35">
        <f t="shared" si="618"/>
        <v>1.5873015873015872E-2</v>
      </c>
      <c r="AQ26" s="35">
        <f t="shared" si="618"/>
        <v>0.23170731707317074</v>
      </c>
      <c r="AR26" s="35">
        <f t="shared" si="618"/>
        <v>2.3809523809523808E-2</v>
      </c>
      <c r="AS26" s="35">
        <f t="shared" si="618"/>
        <v>1.1764705882352941E-2</v>
      </c>
      <c r="AT26" s="35">
        <f t="shared" si="618"/>
        <v>8.6021505376344093E-2</v>
      </c>
      <c r="AU26" s="35">
        <f t="shared" si="618"/>
        <v>1.0638297872340425E-2</v>
      </c>
      <c r="AV26" s="35">
        <f t="shared" si="618"/>
        <v>0.248</v>
      </c>
      <c r="AW26" s="35">
        <f t="shared" si="618"/>
        <v>3.8461538461538464E-2</v>
      </c>
      <c r="AX26" s="35">
        <f t="shared" si="618"/>
        <v>6.4748201438848921E-2</v>
      </c>
      <c r="AY26" s="35">
        <f t="shared" si="618"/>
        <v>7.1428571428571426E-3</v>
      </c>
      <c r="AZ26" s="35">
        <f t="shared" si="618"/>
        <v>9.6774193548387094E-2</v>
      </c>
      <c r="BA26" s="35">
        <f t="shared" si="618"/>
        <v>0</v>
      </c>
      <c r="BB26" s="35">
        <f t="shared" si="618"/>
        <v>6.41025641025641E-3</v>
      </c>
      <c r="BC26" s="35">
        <f t="shared" si="618"/>
        <v>1.2658227848101266E-2</v>
      </c>
      <c r="BD26" s="35">
        <f t="shared" si="618"/>
        <v>0</v>
      </c>
      <c r="BE26" s="35">
        <f t="shared" si="618"/>
        <v>0</v>
      </c>
      <c r="BF26" s="35">
        <f t="shared" si="618"/>
        <v>1.8633540372670808E-2</v>
      </c>
      <c r="BG26" s="35">
        <f t="shared" si="618"/>
        <v>6.9364161849710976E-2</v>
      </c>
      <c r="BH26" s="35">
        <f t="shared" si="618"/>
        <v>1.7045454545454544E-2</v>
      </c>
      <c r="BI26" s="35">
        <f t="shared" si="618"/>
        <v>2.7624309392265192E-2</v>
      </c>
      <c r="BJ26" s="35">
        <f t="shared" si="618"/>
        <v>1.092896174863388E-2</v>
      </c>
      <c r="BK26" s="35">
        <f t="shared" si="618"/>
        <v>1.0810810810810811E-2</v>
      </c>
      <c r="BL26" s="35">
        <f t="shared" si="618"/>
        <v>1.06951871657754E-2</v>
      </c>
      <c r="BM26" s="35">
        <f t="shared" si="618"/>
        <v>1.0582010582010581E-2</v>
      </c>
      <c r="BN26" s="35">
        <f t="shared" si="618"/>
        <v>5.9701492537313432E-2</v>
      </c>
      <c r="BO26" s="35">
        <f t="shared" si="618"/>
        <v>6.0747663551401869E-2</v>
      </c>
      <c r="BP26" s="35">
        <f t="shared" si="618"/>
        <v>1.834862385321101E-2</v>
      </c>
      <c r="BQ26" s="35">
        <f t="shared" si="618"/>
        <v>0</v>
      </c>
      <c r="BR26" s="35">
        <f t="shared" ref="BR26:CN26" si="619">(BR25-BQ25)/BR25</f>
        <v>0</v>
      </c>
      <c r="BS26" s="35">
        <f t="shared" si="619"/>
        <v>0</v>
      </c>
      <c r="BT26" s="35">
        <f t="shared" si="619"/>
        <v>0</v>
      </c>
      <c r="BU26" s="35">
        <f t="shared" si="619"/>
        <v>9.0909090909090905E-3</v>
      </c>
      <c r="BV26" s="35">
        <f t="shared" si="619"/>
        <v>0</v>
      </c>
      <c r="BW26" s="35">
        <f t="shared" si="619"/>
        <v>0</v>
      </c>
      <c r="BX26" s="35">
        <f t="shared" si="619"/>
        <v>5.1724137931034482E-2</v>
      </c>
      <c r="BY26" s="35">
        <f t="shared" si="619"/>
        <v>1.276595744680851E-2</v>
      </c>
      <c r="BZ26" s="35">
        <f t="shared" si="619"/>
        <v>0</v>
      </c>
      <c r="CA26" s="35">
        <f t="shared" si="619"/>
        <v>8.4388185654008432E-3</v>
      </c>
      <c r="CB26" s="35">
        <f t="shared" si="619"/>
        <v>4.2016806722689074E-3</v>
      </c>
      <c r="CC26" s="35">
        <f t="shared" si="619"/>
        <v>0</v>
      </c>
      <c r="CD26" s="35">
        <f t="shared" si="619"/>
        <v>0</v>
      </c>
      <c r="CE26" s="35">
        <f t="shared" si="619"/>
        <v>8.3333333333333332E-3</v>
      </c>
      <c r="CF26" s="35">
        <f t="shared" si="619"/>
        <v>4.1493775933609959E-3</v>
      </c>
      <c r="CG26" s="35">
        <f t="shared" si="619"/>
        <v>4.1322314049586778E-3</v>
      </c>
      <c r="CH26" s="35">
        <f t="shared" si="619"/>
        <v>4.11522633744856E-3</v>
      </c>
      <c r="CI26" s="35">
        <f t="shared" si="619"/>
        <v>8.1632653061224497E-3</v>
      </c>
      <c r="CJ26" s="35">
        <f t="shared" si="619"/>
        <v>1.2096774193548387E-2</v>
      </c>
      <c r="CK26" s="35">
        <f t="shared" si="619"/>
        <v>8.0000000000000002E-3</v>
      </c>
      <c r="CL26" s="35">
        <f t="shared" si="619"/>
        <v>3.9840637450199202E-3</v>
      </c>
      <c r="CM26" s="35">
        <f t="shared" si="619"/>
        <v>7.9051383399209481E-3</v>
      </c>
      <c r="CN26" s="35">
        <f t="shared" si="619"/>
        <v>0</v>
      </c>
      <c r="CO26" s="35">
        <f t="shared" ref="CO26" si="620">(CO25-CN25)/CO25</f>
        <v>0</v>
      </c>
      <c r="CP26" s="35">
        <f t="shared" ref="CP26" si="621">(CP25-CO25)/CP25</f>
        <v>3.937007874015748E-3</v>
      </c>
      <c r="CQ26" s="35">
        <f t="shared" ref="CQ26" si="622">(CQ25-CP25)/CQ25</f>
        <v>7.8125E-3</v>
      </c>
      <c r="CR26" s="35">
        <f t="shared" ref="CR26" si="623">(CR25-CQ25)/CR25</f>
        <v>3.8910505836575876E-3</v>
      </c>
      <c r="CS26" s="35">
        <f t="shared" ref="CS26" si="624">(CS25-CR25)/CS25</f>
        <v>7.7220077220077222E-3</v>
      </c>
      <c r="CT26" s="35">
        <f t="shared" ref="CT26" si="625">(CT25-CS25)/CT25</f>
        <v>0</v>
      </c>
      <c r="CU26" s="35" t="e">
        <f t="shared" ref="CU26" si="626">(CU25-CT25)/CU25</f>
        <v>#DIV/0!</v>
      </c>
      <c r="CV26" s="35" t="e">
        <f t="shared" ref="CV26" si="627">(CV25-CU25)/CV25</f>
        <v>#DIV/0!</v>
      </c>
      <c r="CW26" s="35" t="e">
        <f t="shared" ref="CW26" si="628">(CW25-CV25)/CW25</f>
        <v>#DIV/0!</v>
      </c>
      <c r="CX26" s="35" t="e">
        <f t="shared" ref="CX26" si="629">(CX25-CW25)/CX25</f>
        <v>#DIV/0!</v>
      </c>
      <c r="CY26" s="35" t="e">
        <f t="shared" ref="CY26" si="630">(CY25-CX25)/CY25</f>
        <v>#DIV/0!</v>
      </c>
      <c r="CZ26" s="35" t="e">
        <f t="shared" ref="CZ26" si="631">(CZ25-CY25)/CZ25</f>
        <v>#DIV/0!</v>
      </c>
      <c r="DA26" s="35" t="e">
        <f t="shared" ref="DA26" si="632">(DA25-CZ25)/DA25</f>
        <v>#DIV/0!</v>
      </c>
      <c r="DB26" s="35" t="e">
        <f t="shared" ref="DB26" si="633">(DB25-DA25)/DB25</f>
        <v>#DIV/0!</v>
      </c>
      <c r="DC26" s="35" t="e">
        <f t="shared" ref="DC26" si="634">(DC25-DB25)/DC25</f>
        <v>#DIV/0!</v>
      </c>
      <c r="DD26" s="35" t="e">
        <f t="shared" ref="DD26" si="635">(DD25-DC25)/DD25</f>
        <v>#DIV/0!</v>
      </c>
      <c r="DE26" s="35" t="e">
        <f t="shared" ref="DE26" si="636">(DE25-DD25)/DE25</f>
        <v>#DIV/0!</v>
      </c>
      <c r="DF26" s="35" t="e">
        <f t="shared" ref="DF26" si="637">(DF25-DE25)/DF25</f>
        <v>#DIV/0!</v>
      </c>
      <c r="DG26" s="35" t="e">
        <f t="shared" ref="DG26" si="638">(DG25-DF25)/DG25</f>
        <v>#DIV/0!</v>
      </c>
      <c r="DH26" s="35" t="e">
        <f t="shared" ref="DH26" si="639">(DH25-DG25)/DH25</f>
        <v>#DIV/0!</v>
      </c>
      <c r="DI26" s="35" t="e">
        <f t="shared" ref="DI26" si="640">(DI25-DH25)/DI25</f>
        <v>#DIV/0!</v>
      </c>
      <c r="DJ26" s="35" t="e">
        <f t="shared" ref="DJ26" si="641">(DJ25-DI25)/DJ25</f>
        <v>#DIV/0!</v>
      </c>
      <c r="DK26" s="35" t="e">
        <f t="shared" ref="DK26" si="642">(DK25-DJ25)/DK25</f>
        <v>#DIV/0!</v>
      </c>
      <c r="DL26" s="35" t="e">
        <f t="shared" ref="DL26" si="643">(DL25-DK25)/DL25</f>
        <v>#DIV/0!</v>
      </c>
      <c r="DM26" s="35" t="e">
        <f t="shared" ref="DM26" si="644">(DM25-DL25)/DM25</f>
        <v>#DIV/0!</v>
      </c>
      <c r="DN26" s="35" t="e">
        <f t="shared" ref="DN26" si="645">(DN25-DM25)/DN25</f>
        <v>#DIV/0!</v>
      </c>
      <c r="DO26" s="35" t="e">
        <f t="shared" ref="DO26" si="646">(DO25-DN25)/DO25</f>
        <v>#DIV/0!</v>
      </c>
      <c r="DP26" s="35" t="e">
        <f t="shared" ref="DP26" si="647">(DP25-DO25)/DP25</f>
        <v>#DIV/0!</v>
      </c>
      <c r="DQ26" s="35" t="e">
        <f t="shared" ref="DQ26" si="648">(DQ25-DP25)/DQ25</f>
        <v>#DIV/0!</v>
      </c>
      <c r="DR26" s="35" t="e">
        <f t="shared" ref="DR26" si="649">(DR25-DQ25)/DR25</f>
        <v>#DIV/0!</v>
      </c>
      <c r="DS26" s="35" t="e">
        <f t="shared" ref="DS26" si="650">(DS25-DR25)/DS25</f>
        <v>#DIV/0!</v>
      </c>
      <c r="DT26" s="35" t="e">
        <f t="shared" ref="DT26" si="651">(DT25-DS25)/DT25</f>
        <v>#DIV/0!</v>
      </c>
      <c r="DU26" s="35" t="e">
        <f t="shared" ref="DU26" si="652">(DU25-DT25)/DU25</f>
        <v>#DIV/0!</v>
      </c>
      <c r="DV26" s="35" t="e">
        <f t="shared" ref="DV26" si="653">(DV25-DU25)/DV25</f>
        <v>#DIV/0!</v>
      </c>
      <c r="DW26" s="35" t="e">
        <f t="shared" ref="DW26" si="654">(DW25-DV25)/DW25</f>
        <v>#DIV/0!</v>
      </c>
      <c r="DX26" s="35" t="e">
        <f t="shared" ref="DX26" si="655">(DX25-DW25)/DX25</f>
        <v>#DIV/0!</v>
      </c>
      <c r="DY26" s="35" t="e">
        <f t="shared" ref="DY26" si="656">(DY25-DX25)/DY25</f>
        <v>#DIV/0!</v>
      </c>
      <c r="DZ26" s="35" t="e">
        <f t="shared" ref="DZ26" si="657">(DZ25-DY25)/DZ25</f>
        <v>#DIV/0!</v>
      </c>
      <c r="EA26" s="35" t="e">
        <f t="shared" ref="EA26" si="658">(EA25-DZ25)/EA25</f>
        <v>#DIV/0!</v>
      </c>
      <c r="EB26" s="35" t="e">
        <f t="shared" ref="EB26" si="659">(EB25-EA25)/EB25</f>
        <v>#DIV/0!</v>
      </c>
      <c r="EC26" s="35" t="e">
        <f t="shared" ref="EC26" si="660">(EC25-EB25)/EC25</f>
        <v>#DIV/0!</v>
      </c>
      <c r="ED26" s="35" t="e">
        <f t="shared" ref="ED26" si="661">(ED25-EC25)/ED25</f>
        <v>#DIV/0!</v>
      </c>
      <c r="EE26" s="35" t="e">
        <f t="shared" ref="EE26" si="662">(EE25-ED25)/EE25</f>
        <v>#DIV/0!</v>
      </c>
      <c r="EF26" s="35" t="e">
        <f t="shared" ref="EF26" si="663">(EF25-EE25)/EF25</f>
        <v>#DIV/0!</v>
      </c>
      <c r="EG26" s="35" t="e">
        <f t="shared" ref="EG26" si="664">(EG25-EF25)/EG25</f>
        <v>#DIV/0!</v>
      </c>
      <c r="EH26" s="35" t="e">
        <f t="shared" ref="EH26" si="665">(EH25-EG25)/EH25</f>
        <v>#DIV/0!</v>
      </c>
      <c r="EI26" s="35" t="e">
        <f t="shared" ref="EI26" si="666">(EI25-EH25)/EI25</f>
        <v>#DIV/0!</v>
      </c>
      <c r="EJ26" s="35" t="e">
        <f t="shared" ref="EJ26" si="667">(EJ25-EI25)/EJ25</f>
        <v>#DIV/0!</v>
      </c>
      <c r="EK26" s="35" t="e">
        <f t="shared" ref="EK26" si="668">(EK25-EJ25)/EK25</f>
        <v>#DIV/0!</v>
      </c>
      <c r="EL26" s="35" t="e">
        <f t="shared" ref="EL26" si="669">(EL25-EK25)/EL25</f>
        <v>#DIV/0!</v>
      </c>
      <c r="EM26" s="35" t="e">
        <f t="shared" ref="EM26" si="670">(EM25-EL25)/EM25</f>
        <v>#DIV/0!</v>
      </c>
      <c r="EN26" s="35" t="e">
        <f t="shared" ref="EN26" si="671">(EN25-EM25)/EN25</f>
        <v>#DIV/0!</v>
      </c>
      <c r="EO26" s="35" t="e">
        <f t="shared" ref="EO26" si="672">(EO25-EN25)/EO25</f>
        <v>#DIV/0!</v>
      </c>
      <c r="EP26" s="35" t="e">
        <f t="shared" ref="EP26" si="673">(EP25-EO25)/EP25</f>
        <v>#DIV/0!</v>
      </c>
      <c r="EQ26" s="35" t="e">
        <f t="shared" ref="EQ26" si="674">(EQ25-EP25)/EQ25</f>
        <v>#DIV/0!</v>
      </c>
      <c r="ER26" s="35" t="e">
        <f t="shared" ref="ER26" si="675">(ER25-EQ25)/ER25</f>
        <v>#DIV/0!</v>
      </c>
      <c r="ES26" s="35" t="e">
        <f t="shared" ref="ES26" si="676">(ES25-ER25)/ES25</f>
        <v>#DIV/0!</v>
      </c>
      <c r="ET26" s="35" t="e">
        <f t="shared" ref="ET26" si="677">(ET25-ES25)/ET25</f>
        <v>#DIV/0!</v>
      </c>
      <c r="EU26" s="35" t="e">
        <f t="shared" ref="EU26" si="678">(EU25-ET25)/EU25</f>
        <v>#DIV/0!</v>
      </c>
      <c r="EV26" s="35" t="e">
        <f t="shared" ref="EV26" si="679">(EV25-EU25)/EV25</f>
        <v>#DIV/0!</v>
      </c>
      <c r="EW26" s="35" t="e">
        <f t="shared" ref="EW26" si="680">(EW25-EV25)/EW25</f>
        <v>#DIV/0!</v>
      </c>
      <c r="EX26" s="35" t="e">
        <f t="shared" ref="EX26" si="681">(EX25-EW25)/EX25</f>
        <v>#DIV/0!</v>
      </c>
      <c r="EY26" s="35" t="e">
        <f t="shared" ref="EY26" si="682">(EY25-EX25)/EY25</f>
        <v>#DIV/0!</v>
      </c>
      <c r="EZ26" s="35" t="e">
        <f t="shared" ref="EZ26" si="683">(EZ25-EY25)/EZ25</f>
        <v>#DIV/0!</v>
      </c>
      <c r="FA26" s="35" t="e">
        <f t="shared" ref="FA26" si="684">(FA25-EZ25)/FA25</f>
        <v>#DIV/0!</v>
      </c>
      <c r="FB26" s="35" t="e">
        <f t="shared" ref="FB26" si="685">(FB25-FA25)/FB25</f>
        <v>#DIV/0!</v>
      </c>
      <c r="FC26" s="35" t="e">
        <f t="shared" ref="FC26" si="686">(FC25-FB25)/FC25</f>
        <v>#DIV/0!</v>
      </c>
      <c r="FD26" s="35" t="e">
        <f t="shared" ref="FD26" si="687">(FD25-FC25)/FD25</f>
        <v>#DIV/0!</v>
      </c>
      <c r="FE26" s="35" t="e">
        <f t="shared" ref="FE26" si="688">(FE25-FD25)/FE25</f>
        <v>#DIV/0!</v>
      </c>
      <c r="FF26" s="35" t="e">
        <f t="shared" ref="FF26" si="689">(FF25-FE25)/FF25</f>
        <v>#DIV/0!</v>
      </c>
      <c r="FG26" s="35" t="e">
        <f t="shared" ref="FG26" si="690">(FG25-FF25)/FG25</f>
        <v>#DIV/0!</v>
      </c>
      <c r="FH26" s="35" t="e">
        <f t="shared" ref="FH26" si="691">(FH25-FG25)/FH25</f>
        <v>#DIV/0!</v>
      </c>
      <c r="FI26" s="35" t="e">
        <f t="shared" ref="FI26" si="692">(FI25-FH25)/FI25</f>
        <v>#DIV/0!</v>
      </c>
      <c r="FJ26" s="35" t="e">
        <f t="shared" ref="FJ26" si="693">(FJ25-FI25)/FJ25</f>
        <v>#DIV/0!</v>
      </c>
      <c r="FK26" s="35" t="e">
        <f t="shared" ref="FK26" si="694">(FK25-FJ25)/FK25</f>
        <v>#DIV/0!</v>
      </c>
      <c r="FL26" s="35" t="e">
        <f t="shared" ref="FL26" si="695">(FL25-FK25)/FL25</f>
        <v>#DIV/0!</v>
      </c>
      <c r="FM26" s="35" t="e">
        <f t="shared" ref="FM26" si="696">(FM25-FL25)/FM25</f>
        <v>#DIV/0!</v>
      </c>
      <c r="FN26" s="35" t="e">
        <f t="shared" ref="FN26" si="697">(FN25-FM25)/FN25</f>
        <v>#DIV/0!</v>
      </c>
      <c r="FO26" s="35" t="e">
        <f t="shared" ref="FO26" si="698">(FO25-FN25)/FO25</f>
        <v>#DIV/0!</v>
      </c>
      <c r="FP26" s="35" t="e">
        <f t="shared" ref="FP26" si="699">(FP25-FO25)/FP25</f>
        <v>#DIV/0!</v>
      </c>
      <c r="FQ26" s="35" t="e">
        <f t="shared" ref="FQ26" si="700">(FQ25-FP25)/FQ25</f>
        <v>#DIV/0!</v>
      </c>
      <c r="FR26" s="35" t="e">
        <f t="shared" ref="FR26" si="701">(FR25-FQ25)/FR25</f>
        <v>#DIV/0!</v>
      </c>
      <c r="FS26" s="35" t="e">
        <f t="shared" ref="FS26" si="702">(FS25-FR25)/FS25</f>
        <v>#DIV/0!</v>
      </c>
      <c r="FT26" s="35" t="e">
        <f t="shared" ref="FT26" si="703">(FT25-FS25)/FT25</f>
        <v>#DIV/0!</v>
      </c>
      <c r="FU26" s="35" t="e">
        <f t="shared" ref="FU26" si="704">(FU25-FT25)/FU25</f>
        <v>#DIV/0!</v>
      </c>
      <c r="FV26" s="35" t="e">
        <f t="shared" ref="FV26" si="705">(FV25-FU25)/FV25</f>
        <v>#DIV/0!</v>
      </c>
      <c r="FW26" s="35" t="e">
        <f t="shared" ref="FW26" si="706">(FW25-FV25)/FW25</f>
        <v>#DIV/0!</v>
      </c>
      <c r="FX26" s="35" t="e">
        <f t="shared" ref="FX26" si="707">(FX25-FW25)/FX25</f>
        <v>#DIV/0!</v>
      </c>
      <c r="FY26" s="35" t="e">
        <f t="shared" ref="FY26" si="708">(FY25-FX25)/FY25</f>
        <v>#DIV/0!</v>
      </c>
      <c r="FZ26" s="35" t="e">
        <f t="shared" ref="FZ26" si="709">(FZ25-FY25)/FZ25</f>
        <v>#DIV/0!</v>
      </c>
      <c r="GA26" s="35" t="e">
        <f t="shared" ref="GA26" si="710">(GA25-FZ25)/GA25</f>
        <v>#DIV/0!</v>
      </c>
      <c r="GB26" s="35" t="e">
        <f t="shared" ref="GB26" si="711">(GB25-GA25)/GB25</f>
        <v>#DIV/0!</v>
      </c>
      <c r="GC26" s="35" t="e">
        <f t="shared" ref="GC26" si="712">(GC25-GB25)/GC25</f>
        <v>#DIV/0!</v>
      </c>
      <c r="GD26" s="35" t="e">
        <f t="shared" ref="GD26" si="713">(GD25-GC25)/GD25</f>
        <v>#DIV/0!</v>
      </c>
      <c r="GE26" s="35" t="e">
        <f t="shared" ref="GE26" si="714">(GE25-GD25)/GE25</f>
        <v>#DIV/0!</v>
      </c>
      <c r="GF26" s="35" t="e">
        <f t="shared" ref="GF26" si="715">(GF25-GE25)/GF25</f>
        <v>#DIV/0!</v>
      </c>
      <c r="GG26" s="35" t="e">
        <f t="shared" ref="GG26" si="716">(GG25-GF25)/GG25</f>
        <v>#DIV/0!</v>
      </c>
    </row>
    <row r="27" spans="2:189" ht="16" thickBot="1">
      <c r="B27" s="108"/>
      <c r="C27" s="36" t="s">
        <v>80</v>
      </c>
      <c r="D27" s="56">
        <v>0</v>
      </c>
      <c r="E27" s="56">
        <f>E25-D25</f>
        <v>0</v>
      </c>
      <c r="F27" s="56">
        <f t="shared" ref="F27:BQ27" si="717">F25-E25</f>
        <v>0</v>
      </c>
      <c r="G27" s="56">
        <f t="shared" si="717"/>
        <v>0</v>
      </c>
      <c r="H27" s="56">
        <f t="shared" si="717"/>
        <v>0</v>
      </c>
      <c r="I27" s="56">
        <f t="shared" si="717"/>
        <v>0</v>
      </c>
      <c r="J27" s="56">
        <f t="shared" si="717"/>
        <v>0</v>
      </c>
      <c r="K27" s="56">
        <f t="shared" si="717"/>
        <v>0</v>
      </c>
      <c r="L27" s="56">
        <f t="shared" si="717"/>
        <v>0</v>
      </c>
      <c r="M27" s="56">
        <f t="shared" si="717"/>
        <v>0</v>
      </c>
      <c r="N27" s="56">
        <f t="shared" si="717"/>
        <v>0</v>
      </c>
      <c r="O27" s="56">
        <f t="shared" si="717"/>
        <v>0</v>
      </c>
      <c r="P27" s="56">
        <f t="shared" si="717"/>
        <v>0</v>
      </c>
      <c r="Q27" s="56">
        <f t="shared" si="717"/>
        <v>0</v>
      </c>
      <c r="R27" s="56">
        <f t="shared" si="717"/>
        <v>0</v>
      </c>
      <c r="S27" s="56">
        <f t="shared" si="717"/>
        <v>0</v>
      </c>
      <c r="T27" s="56">
        <f t="shared" si="717"/>
        <v>0</v>
      </c>
      <c r="U27" s="56">
        <f t="shared" si="717"/>
        <v>0</v>
      </c>
      <c r="V27" s="56">
        <f t="shared" si="717"/>
        <v>0</v>
      </c>
      <c r="W27" s="56">
        <f t="shared" si="717"/>
        <v>0</v>
      </c>
      <c r="X27" s="56">
        <f t="shared" si="717"/>
        <v>0</v>
      </c>
      <c r="Y27" s="56">
        <f t="shared" si="717"/>
        <v>2</v>
      </c>
      <c r="Z27" s="56">
        <f t="shared" si="717"/>
        <v>0</v>
      </c>
      <c r="AA27" s="56">
        <f t="shared" si="717"/>
        <v>0</v>
      </c>
      <c r="AB27" s="56">
        <f t="shared" si="717"/>
        <v>1</v>
      </c>
      <c r="AC27" s="56">
        <f t="shared" si="717"/>
        <v>2</v>
      </c>
      <c r="AD27" s="56">
        <f t="shared" si="717"/>
        <v>0</v>
      </c>
      <c r="AE27" s="56">
        <f t="shared" si="717"/>
        <v>1</v>
      </c>
      <c r="AF27" s="56">
        <f t="shared" si="717"/>
        <v>6</v>
      </c>
      <c r="AG27" s="56">
        <f t="shared" si="717"/>
        <v>8</v>
      </c>
      <c r="AH27" s="56">
        <f t="shared" si="717"/>
        <v>10</v>
      </c>
      <c r="AI27" s="56">
        <f t="shared" si="717"/>
        <v>4</v>
      </c>
      <c r="AJ27" s="56">
        <f t="shared" si="717"/>
        <v>7</v>
      </c>
      <c r="AK27" s="56">
        <f t="shared" si="717"/>
        <v>4</v>
      </c>
      <c r="AL27" s="56">
        <f t="shared" si="717"/>
        <v>5</v>
      </c>
      <c r="AM27" s="56">
        <f t="shared" si="717"/>
        <v>4</v>
      </c>
      <c r="AN27" s="56">
        <f t="shared" si="717"/>
        <v>5</v>
      </c>
      <c r="AO27" s="56">
        <f t="shared" si="717"/>
        <v>3</v>
      </c>
      <c r="AP27" s="56">
        <f t="shared" si="717"/>
        <v>1</v>
      </c>
      <c r="AQ27" s="56">
        <f t="shared" si="717"/>
        <v>19</v>
      </c>
      <c r="AR27" s="56">
        <f t="shared" si="717"/>
        <v>2</v>
      </c>
      <c r="AS27" s="56">
        <f t="shared" si="717"/>
        <v>1</v>
      </c>
      <c r="AT27" s="56">
        <f t="shared" si="717"/>
        <v>8</v>
      </c>
      <c r="AU27" s="56">
        <f t="shared" si="717"/>
        <v>1</v>
      </c>
      <c r="AV27" s="56">
        <f t="shared" si="717"/>
        <v>31</v>
      </c>
      <c r="AW27" s="56">
        <f t="shared" si="717"/>
        <v>5</v>
      </c>
      <c r="AX27" s="56">
        <f t="shared" si="717"/>
        <v>9</v>
      </c>
      <c r="AY27" s="56">
        <f t="shared" si="717"/>
        <v>1</v>
      </c>
      <c r="AZ27" s="56">
        <f t="shared" si="717"/>
        <v>15</v>
      </c>
      <c r="BA27" s="56">
        <f t="shared" si="717"/>
        <v>0</v>
      </c>
      <c r="BB27" s="56">
        <f t="shared" si="717"/>
        <v>1</v>
      </c>
      <c r="BC27" s="56">
        <f t="shared" si="717"/>
        <v>2</v>
      </c>
      <c r="BD27" s="56">
        <f t="shared" si="717"/>
        <v>0</v>
      </c>
      <c r="BE27" s="56">
        <f t="shared" si="717"/>
        <v>0</v>
      </c>
      <c r="BF27" s="56">
        <f t="shared" si="717"/>
        <v>3</v>
      </c>
      <c r="BG27" s="56">
        <f t="shared" si="717"/>
        <v>12</v>
      </c>
      <c r="BH27" s="56">
        <f t="shared" si="717"/>
        <v>3</v>
      </c>
      <c r="BI27" s="56">
        <f t="shared" si="717"/>
        <v>5</v>
      </c>
      <c r="BJ27" s="56">
        <f t="shared" si="717"/>
        <v>2</v>
      </c>
      <c r="BK27" s="56">
        <f t="shared" si="717"/>
        <v>2</v>
      </c>
      <c r="BL27" s="56">
        <f t="shared" si="717"/>
        <v>2</v>
      </c>
      <c r="BM27" s="56">
        <f t="shared" si="717"/>
        <v>2</v>
      </c>
      <c r="BN27" s="56">
        <f t="shared" si="717"/>
        <v>12</v>
      </c>
      <c r="BO27" s="56">
        <f t="shared" si="717"/>
        <v>13</v>
      </c>
      <c r="BP27" s="56">
        <f t="shared" si="717"/>
        <v>4</v>
      </c>
      <c r="BQ27" s="56">
        <f t="shared" si="717"/>
        <v>0</v>
      </c>
      <c r="BR27" s="56">
        <f t="shared" ref="BR27:CM27" si="718">BR25-BQ25</f>
        <v>0</v>
      </c>
      <c r="BS27" s="56">
        <f t="shared" si="718"/>
        <v>0</v>
      </c>
      <c r="BT27" s="56">
        <f t="shared" si="718"/>
        <v>0</v>
      </c>
      <c r="BU27" s="56">
        <f t="shared" si="718"/>
        <v>2</v>
      </c>
      <c r="BV27" s="56">
        <f t="shared" si="718"/>
        <v>0</v>
      </c>
      <c r="BW27" s="56">
        <f t="shared" si="718"/>
        <v>0</v>
      </c>
      <c r="BX27" s="56">
        <f t="shared" si="718"/>
        <v>12</v>
      </c>
      <c r="BY27" s="56">
        <f t="shared" si="718"/>
        <v>3</v>
      </c>
      <c r="BZ27" s="56">
        <f t="shared" si="718"/>
        <v>0</v>
      </c>
      <c r="CA27" s="56">
        <f t="shared" si="718"/>
        <v>2</v>
      </c>
      <c r="CB27" s="56">
        <f t="shared" si="718"/>
        <v>1</v>
      </c>
      <c r="CC27" s="56">
        <f t="shared" si="718"/>
        <v>0</v>
      </c>
      <c r="CD27" s="56">
        <f t="shared" si="718"/>
        <v>0</v>
      </c>
      <c r="CE27" s="56">
        <f t="shared" si="718"/>
        <v>2</v>
      </c>
      <c r="CF27" s="56">
        <f t="shared" si="718"/>
        <v>1</v>
      </c>
      <c r="CG27" s="56">
        <f t="shared" si="718"/>
        <v>1</v>
      </c>
      <c r="CH27" s="56">
        <f t="shared" si="718"/>
        <v>1</v>
      </c>
      <c r="CI27" s="56">
        <f t="shared" si="718"/>
        <v>2</v>
      </c>
      <c r="CJ27" s="56">
        <f t="shared" si="718"/>
        <v>3</v>
      </c>
      <c r="CK27" s="56">
        <f t="shared" si="718"/>
        <v>2</v>
      </c>
      <c r="CL27" s="56">
        <f t="shared" si="718"/>
        <v>1</v>
      </c>
      <c r="CM27" s="56">
        <f t="shared" si="718"/>
        <v>2</v>
      </c>
      <c r="CN27" s="56">
        <f t="shared" ref="CN27:EI27" si="719">CN25-CM25</f>
        <v>0</v>
      </c>
      <c r="CO27" s="56">
        <f t="shared" si="719"/>
        <v>0</v>
      </c>
      <c r="CP27" s="56">
        <f t="shared" si="719"/>
        <v>1</v>
      </c>
      <c r="CQ27" s="56">
        <f t="shared" si="719"/>
        <v>2</v>
      </c>
      <c r="CR27" s="56">
        <f t="shared" si="719"/>
        <v>1</v>
      </c>
      <c r="CS27" s="56">
        <f t="shared" si="719"/>
        <v>2</v>
      </c>
      <c r="CT27" s="56">
        <f t="shared" si="719"/>
        <v>0</v>
      </c>
      <c r="CU27" s="56">
        <f t="shared" si="719"/>
        <v>-259</v>
      </c>
      <c r="CV27" s="56">
        <f t="shared" si="719"/>
        <v>0</v>
      </c>
      <c r="CW27" s="56">
        <f t="shared" si="719"/>
        <v>0</v>
      </c>
      <c r="CX27" s="56">
        <f t="shared" si="719"/>
        <v>0</v>
      </c>
      <c r="CY27" s="56">
        <f t="shared" si="719"/>
        <v>0</v>
      </c>
      <c r="CZ27" s="56">
        <f t="shared" si="719"/>
        <v>0</v>
      </c>
      <c r="DA27" s="56">
        <f t="shared" si="719"/>
        <v>0</v>
      </c>
      <c r="DB27" s="56">
        <f t="shared" si="719"/>
        <v>0</v>
      </c>
      <c r="DC27" s="56">
        <f t="shared" si="719"/>
        <v>0</v>
      </c>
      <c r="DD27" s="56">
        <f t="shared" si="719"/>
        <v>0</v>
      </c>
      <c r="DE27" s="56">
        <f t="shared" si="719"/>
        <v>0</v>
      </c>
      <c r="DF27" s="56">
        <f t="shared" si="719"/>
        <v>0</v>
      </c>
      <c r="DG27" s="56">
        <f t="shared" si="719"/>
        <v>0</v>
      </c>
      <c r="DH27" s="56">
        <f t="shared" si="719"/>
        <v>0</v>
      </c>
      <c r="DI27" s="56">
        <f t="shared" si="719"/>
        <v>0</v>
      </c>
      <c r="DJ27" s="56">
        <f t="shared" si="719"/>
        <v>0</v>
      </c>
      <c r="DK27" s="56">
        <f t="shared" si="719"/>
        <v>0</v>
      </c>
      <c r="DL27" s="56">
        <f t="shared" si="719"/>
        <v>0</v>
      </c>
      <c r="DM27" s="56">
        <f t="shared" si="719"/>
        <v>0</v>
      </c>
      <c r="DN27" s="56">
        <f t="shared" si="719"/>
        <v>0</v>
      </c>
      <c r="DO27" s="56">
        <f t="shared" si="719"/>
        <v>0</v>
      </c>
      <c r="DP27" s="56">
        <f t="shared" si="719"/>
        <v>0</v>
      </c>
      <c r="DQ27" s="56">
        <f t="shared" si="719"/>
        <v>0</v>
      </c>
      <c r="DR27" s="56">
        <f t="shared" si="719"/>
        <v>0</v>
      </c>
      <c r="DS27" s="56">
        <f t="shared" si="719"/>
        <v>0</v>
      </c>
      <c r="DT27" s="56">
        <f t="shared" si="719"/>
        <v>0</v>
      </c>
      <c r="DU27" s="56">
        <f t="shared" si="719"/>
        <v>0</v>
      </c>
      <c r="DV27" s="56">
        <f t="shared" si="719"/>
        <v>0</v>
      </c>
      <c r="DW27" s="56">
        <f t="shared" si="719"/>
        <v>0</v>
      </c>
      <c r="DX27" s="56">
        <f t="shared" si="719"/>
        <v>0</v>
      </c>
      <c r="DY27" s="56">
        <f t="shared" si="719"/>
        <v>0</v>
      </c>
      <c r="DZ27" s="56">
        <f t="shared" si="719"/>
        <v>0</v>
      </c>
      <c r="EA27" s="56">
        <f t="shared" si="719"/>
        <v>0</v>
      </c>
      <c r="EB27" s="56">
        <f t="shared" si="719"/>
        <v>0</v>
      </c>
      <c r="EC27" s="56">
        <f t="shared" si="719"/>
        <v>0</v>
      </c>
      <c r="ED27" s="56">
        <f t="shared" si="719"/>
        <v>0</v>
      </c>
      <c r="EE27" s="56">
        <f t="shared" si="719"/>
        <v>0</v>
      </c>
      <c r="EF27" s="56">
        <f t="shared" si="719"/>
        <v>0</v>
      </c>
      <c r="EG27" s="56">
        <f t="shared" si="719"/>
        <v>0</v>
      </c>
      <c r="EH27" s="56">
        <f t="shared" si="719"/>
        <v>0</v>
      </c>
      <c r="EI27" s="56">
        <f t="shared" si="719"/>
        <v>0</v>
      </c>
      <c r="EJ27" s="56">
        <f t="shared" ref="EJ27:GG27" si="720">EJ25-EI25</f>
        <v>0</v>
      </c>
      <c r="EK27" s="56">
        <f t="shared" si="720"/>
        <v>0</v>
      </c>
      <c r="EL27" s="56">
        <f t="shared" si="720"/>
        <v>0</v>
      </c>
      <c r="EM27" s="56">
        <f t="shared" si="720"/>
        <v>0</v>
      </c>
      <c r="EN27" s="56">
        <f t="shared" si="720"/>
        <v>0</v>
      </c>
      <c r="EO27" s="56">
        <f t="shared" si="720"/>
        <v>0</v>
      </c>
      <c r="EP27" s="56">
        <f t="shared" si="720"/>
        <v>0</v>
      </c>
      <c r="EQ27" s="56">
        <f t="shared" si="720"/>
        <v>0</v>
      </c>
      <c r="ER27" s="56">
        <f t="shared" si="720"/>
        <v>0</v>
      </c>
      <c r="ES27" s="56">
        <f t="shared" si="720"/>
        <v>0</v>
      </c>
      <c r="ET27" s="56">
        <f t="shared" si="720"/>
        <v>0</v>
      </c>
      <c r="EU27" s="56">
        <f t="shared" si="720"/>
        <v>0</v>
      </c>
      <c r="EV27" s="56">
        <f t="shared" si="720"/>
        <v>0</v>
      </c>
      <c r="EW27" s="56">
        <f t="shared" si="720"/>
        <v>0</v>
      </c>
      <c r="EX27" s="56">
        <f t="shared" si="720"/>
        <v>0</v>
      </c>
      <c r="EY27" s="56">
        <f t="shared" si="720"/>
        <v>0</v>
      </c>
      <c r="EZ27" s="56">
        <f t="shared" si="720"/>
        <v>0</v>
      </c>
      <c r="FA27" s="56">
        <f t="shared" si="720"/>
        <v>0</v>
      </c>
      <c r="FB27" s="56">
        <f t="shared" si="720"/>
        <v>0</v>
      </c>
      <c r="FC27" s="56">
        <f t="shared" si="720"/>
        <v>0</v>
      </c>
      <c r="FD27" s="56">
        <f t="shared" si="720"/>
        <v>0</v>
      </c>
      <c r="FE27" s="56">
        <f t="shared" si="720"/>
        <v>0</v>
      </c>
      <c r="FF27" s="56">
        <f t="shared" si="720"/>
        <v>0</v>
      </c>
      <c r="FG27" s="56">
        <f t="shared" si="720"/>
        <v>0</v>
      </c>
      <c r="FH27" s="56">
        <f t="shared" si="720"/>
        <v>0</v>
      </c>
      <c r="FI27" s="56">
        <f t="shared" si="720"/>
        <v>0</v>
      </c>
      <c r="FJ27" s="56">
        <f t="shared" si="720"/>
        <v>0</v>
      </c>
      <c r="FK27" s="56">
        <f t="shared" si="720"/>
        <v>0</v>
      </c>
      <c r="FL27" s="56">
        <f t="shared" si="720"/>
        <v>0</v>
      </c>
      <c r="FM27" s="56">
        <f t="shared" si="720"/>
        <v>0</v>
      </c>
      <c r="FN27" s="56">
        <f t="shared" si="720"/>
        <v>0</v>
      </c>
      <c r="FO27" s="56">
        <f t="shared" si="720"/>
        <v>0</v>
      </c>
      <c r="FP27" s="56">
        <f t="shared" si="720"/>
        <v>0</v>
      </c>
      <c r="FQ27" s="56">
        <f t="shared" si="720"/>
        <v>0</v>
      </c>
      <c r="FR27" s="56">
        <f t="shared" si="720"/>
        <v>0</v>
      </c>
      <c r="FS27" s="56">
        <f t="shared" si="720"/>
        <v>0</v>
      </c>
      <c r="FT27" s="56">
        <f t="shared" si="720"/>
        <v>0</v>
      </c>
      <c r="FU27" s="56">
        <f t="shared" si="720"/>
        <v>0</v>
      </c>
      <c r="FV27" s="56">
        <f t="shared" si="720"/>
        <v>0</v>
      </c>
      <c r="FW27" s="56">
        <f t="shared" si="720"/>
        <v>0</v>
      </c>
      <c r="FX27" s="56">
        <f t="shared" si="720"/>
        <v>0</v>
      </c>
      <c r="FY27" s="56">
        <f t="shared" si="720"/>
        <v>0</v>
      </c>
      <c r="FZ27" s="56">
        <f t="shared" si="720"/>
        <v>0</v>
      </c>
      <c r="GA27" s="56">
        <f t="shared" si="720"/>
        <v>0</v>
      </c>
      <c r="GB27" s="56">
        <f t="shared" si="720"/>
        <v>0</v>
      </c>
      <c r="GC27" s="56">
        <f t="shared" si="720"/>
        <v>0</v>
      </c>
      <c r="GD27" s="56">
        <f t="shared" si="720"/>
        <v>0</v>
      </c>
      <c r="GE27" s="56">
        <f t="shared" si="720"/>
        <v>0</v>
      </c>
      <c r="GF27" s="56">
        <f t="shared" si="720"/>
        <v>0</v>
      </c>
      <c r="GG27" s="56">
        <f t="shared" si="720"/>
        <v>0</v>
      </c>
    </row>
    <row r="28" spans="2:189">
      <c r="B28" s="108"/>
      <c r="C28" s="78" t="s">
        <v>88</v>
      </c>
      <c r="D28" s="77">
        <v>0</v>
      </c>
      <c r="E28" s="77">
        <v>0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  <c r="T28" s="77">
        <v>0</v>
      </c>
      <c r="U28" s="77">
        <v>0</v>
      </c>
      <c r="V28" s="77">
        <v>0</v>
      </c>
      <c r="W28" s="77">
        <v>0</v>
      </c>
      <c r="X28" s="77">
        <v>0</v>
      </c>
      <c r="Y28" s="77">
        <v>0</v>
      </c>
      <c r="Z28" s="77">
        <v>0</v>
      </c>
      <c r="AA28" s="77">
        <v>0</v>
      </c>
      <c r="AB28" s="77">
        <v>0</v>
      </c>
      <c r="AC28" s="77">
        <v>0</v>
      </c>
      <c r="AD28" s="77">
        <v>0</v>
      </c>
      <c r="AE28" s="77">
        <v>0</v>
      </c>
      <c r="AF28" s="77">
        <v>0</v>
      </c>
      <c r="AG28" s="77">
        <v>0</v>
      </c>
      <c r="AH28" s="77">
        <v>0</v>
      </c>
      <c r="AI28" s="77">
        <v>0</v>
      </c>
      <c r="AJ28" s="77">
        <v>0</v>
      </c>
      <c r="AK28" s="77">
        <v>0</v>
      </c>
      <c r="AL28" s="77">
        <v>0</v>
      </c>
      <c r="AM28" s="77">
        <v>0</v>
      </c>
      <c r="AN28" s="77">
        <v>0</v>
      </c>
      <c r="AO28" s="77">
        <v>1</v>
      </c>
      <c r="AP28" s="77">
        <v>0</v>
      </c>
      <c r="AQ28" s="77">
        <v>0</v>
      </c>
      <c r="AR28" s="77">
        <v>0</v>
      </c>
      <c r="AS28" s="77">
        <v>0</v>
      </c>
      <c r="AT28" s="77">
        <v>0</v>
      </c>
      <c r="AU28" s="77">
        <v>0</v>
      </c>
      <c r="AV28" s="77">
        <v>0</v>
      </c>
      <c r="AW28" s="77">
        <v>0</v>
      </c>
      <c r="AX28" s="77">
        <v>0</v>
      </c>
      <c r="AY28" s="77">
        <v>0</v>
      </c>
      <c r="AZ28" s="77">
        <v>0</v>
      </c>
      <c r="BA28" s="77">
        <v>0</v>
      </c>
      <c r="BB28" s="77">
        <v>0</v>
      </c>
      <c r="BC28" s="77">
        <v>0</v>
      </c>
      <c r="BD28" s="77">
        <v>0</v>
      </c>
      <c r="BE28" s="77">
        <v>0</v>
      </c>
      <c r="BF28" s="77">
        <v>0</v>
      </c>
      <c r="BG28" s="77">
        <v>0</v>
      </c>
      <c r="BH28" s="77">
        <v>1</v>
      </c>
      <c r="BI28" s="77">
        <v>1</v>
      </c>
      <c r="BJ28" s="77">
        <v>1</v>
      </c>
      <c r="BK28" s="77">
        <v>1</v>
      </c>
      <c r="BL28" s="77">
        <v>1</v>
      </c>
      <c r="BM28" s="77">
        <v>1</v>
      </c>
      <c r="BN28" s="77">
        <v>1</v>
      </c>
      <c r="BO28" s="77">
        <v>1</v>
      </c>
      <c r="BP28" s="77">
        <v>1</v>
      </c>
      <c r="BQ28" s="77">
        <v>1</v>
      </c>
      <c r="BR28" s="77">
        <v>1</v>
      </c>
      <c r="BS28" s="77">
        <v>1</v>
      </c>
      <c r="BT28" s="77">
        <v>1</v>
      </c>
      <c r="BU28" s="77">
        <v>1</v>
      </c>
      <c r="BV28" s="77">
        <v>1</v>
      </c>
      <c r="BW28" s="77">
        <v>1</v>
      </c>
      <c r="BX28" s="77">
        <v>1</v>
      </c>
      <c r="BY28" s="77">
        <v>1</v>
      </c>
      <c r="BZ28" s="77">
        <v>1</v>
      </c>
      <c r="CA28" s="77">
        <v>1</v>
      </c>
      <c r="CB28" s="77">
        <v>1</v>
      </c>
      <c r="CC28" s="77">
        <v>1</v>
      </c>
      <c r="CD28" s="77">
        <v>1</v>
      </c>
      <c r="CE28" s="77">
        <v>1</v>
      </c>
      <c r="CF28" s="77">
        <v>1</v>
      </c>
      <c r="CG28" s="77">
        <v>1</v>
      </c>
      <c r="CH28" s="77">
        <v>1</v>
      </c>
      <c r="CI28" s="77">
        <v>1</v>
      </c>
      <c r="CJ28" s="77">
        <v>1</v>
      </c>
      <c r="CK28" s="77">
        <v>1</v>
      </c>
      <c r="CL28" s="77">
        <v>1</v>
      </c>
      <c r="CM28" s="77">
        <v>1</v>
      </c>
      <c r="CN28" s="77">
        <v>1</v>
      </c>
      <c r="CO28" s="77">
        <v>1</v>
      </c>
      <c r="CP28" s="77">
        <v>1</v>
      </c>
      <c r="CQ28" s="77">
        <v>1</v>
      </c>
      <c r="CR28" s="77">
        <v>1</v>
      </c>
      <c r="CS28" s="77">
        <v>1</v>
      </c>
      <c r="CT28" s="77">
        <v>1</v>
      </c>
      <c r="CU28" s="77"/>
      <c r="CV28" s="77"/>
      <c r="CW28" s="77"/>
      <c r="CX28" s="77"/>
      <c r="CY28" s="77"/>
      <c r="CZ28" s="77"/>
      <c r="DA28" s="77"/>
      <c r="DB28" s="77"/>
      <c r="DC28" s="77"/>
      <c r="DD28" s="77"/>
      <c r="DE28" s="77"/>
      <c r="DF28" s="77"/>
      <c r="DG28" s="77"/>
      <c r="DH28" s="77"/>
      <c r="DI28" s="77"/>
      <c r="DJ28" s="77"/>
      <c r="DK28" s="77"/>
      <c r="DL28" s="77"/>
      <c r="DM28" s="77"/>
      <c r="DN28" s="77"/>
      <c r="DO28" s="77"/>
      <c r="DP28" s="77"/>
      <c r="DQ28" s="77"/>
      <c r="DR28" s="77"/>
      <c r="DS28" s="77"/>
      <c r="DT28" s="77"/>
      <c r="DU28" s="77"/>
      <c r="DV28" s="77"/>
      <c r="DW28" s="77"/>
      <c r="DX28" s="77"/>
      <c r="DY28" s="77"/>
      <c r="DZ28" s="77"/>
      <c r="EA28" s="77"/>
      <c r="EB28" s="77"/>
      <c r="EC28" s="77"/>
      <c r="ED28" s="77"/>
      <c r="EE28" s="77"/>
      <c r="EF28" s="77"/>
      <c r="EG28" s="77"/>
      <c r="EH28" s="77"/>
      <c r="EI28" s="77"/>
      <c r="EJ28" s="77"/>
      <c r="EK28" s="77"/>
      <c r="EL28" s="77"/>
      <c r="EM28" s="77"/>
      <c r="EN28" s="77"/>
      <c r="EO28" s="77"/>
      <c r="EP28" s="77"/>
      <c r="EQ28" s="77"/>
      <c r="ER28" s="77"/>
      <c r="ES28" s="77"/>
      <c r="ET28" s="77"/>
      <c r="EU28" s="77"/>
      <c r="EV28" s="77"/>
      <c r="EW28" s="77"/>
      <c r="EX28" s="77"/>
      <c r="EY28" s="77"/>
      <c r="EZ28" s="77"/>
      <c r="FA28" s="77"/>
      <c r="FB28" s="77"/>
      <c r="FC28" s="77"/>
      <c r="FD28" s="77"/>
      <c r="FE28" s="77"/>
      <c r="FF28" s="77"/>
      <c r="FG28" s="77"/>
      <c r="FH28" s="77"/>
      <c r="FI28" s="77"/>
      <c r="FJ28" s="77"/>
      <c r="FK28" s="77"/>
      <c r="FL28" s="77"/>
      <c r="FM28" s="77"/>
      <c r="FN28" s="77"/>
      <c r="FO28" s="77"/>
      <c r="FP28" s="77"/>
      <c r="FQ28" s="77"/>
      <c r="FR28" s="77"/>
      <c r="FS28" s="77"/>
      <c r="FT28" s="77"/>
      <c r="FU28" s="77"/>
      <c r="FV28" s="77"/>
      <c r="FW28" s="77"/>
      <c r="FX28" s="77"/>
      <c r="FY28" s="77"/>
      <c r="FZ28" s="77"/>
      <c r="GA28" s="77"/>
      <c r="GB28" s="77"/>
      <c r="GC28" s="77"/>
      <c r="GD28" s="77"/>
      <c r="GE28" s="77"/>
      <c r="GF28" s="77"/>
      <c r="GG28" s="77"/>
    </row>
    <row r="29" spans="2:189">
      <c r="B29" s="108"/>
      <c r="C29" s="69" t="s">
        <v>81</v>
      </c>
      <c r="D29" s="69">
        <v>0</v>
      </c>
      <c r="E29" s="69" t="e">
        <f>(E28-D28)/E28</f>
        <v>#DIV/0!</v>
      </c>
      <c r="F29" s="69" t="e">
        <f t="shared" ref="F29:BQ29" si="721">(F28-E28)/F28</f>
        <v>#DIV/0!</v>
      </c>
      <c r="G29" s="69" t="e">
        <f t="shared" si="721"/>
        <v>#DIV/0!</v>
      </c>
      <c r="H29" s="69" t="e">
        <f t="shared" si="721"/>
        <v>#DIV/0!</v>
      </c>
      <c r="I29" s="69" t="e">
        <f t="shared" si="721"/>
        <v>#DIV/0!</v>
      </c>
      <c r="J29" s="69" t="e">
        <f t="shared" si="721"/>
        <v>#DIV/0!</v>
      </c>
      <c r="K29" s="69" t="e">
        <f t="shared" si="721"/>
        <v>#DIV/0!</v>
      </c>
      <c r="L29" s="69" t="e">
        <f t="shared" si="721"/>
        <v>#DIV/0!</v>
      </c>
      <c r="M29" s="69" t="e">
        <f t="shared" si="721"/>
        <v>#DIV/0!</v>
      </c>
      <c r="N29" s="69" t="e">
        <f t="shared" si="721"/>
        <v>#DIV/0!</v>
      </c>
      <c r="O29" s="69" t="e">
        <f t="shared" si="721"/>
        <v>#DIV/0!</v>
      </c>
      <c r="P29" s="69" t="e">
        <f t="shared" si="721"/>
        <v>#DIV/0!</v>
      </c>
      <c r="Q29" s="69" t="e">
        <f t="shared" si="721"/>
        <v>#DIV/0!</v>
      </c>
      <c r="R29" s="69" t="e">
        <f t="shared" si="721"/>
        <v>#DIV/0!</v>
      </c>
      <c r="S29" s="69" t="e">
        <f t="shared" si="721"/>
        <v>#DIV/0!</v>
      </c>
      <c r="T29" s="69" t="e">
        <f t="shared" si="721"/>
        <v>#DIV/0!</v>
      </c>
      <c r="U29" s="69" t="e">
        <f t="shared" si="721"/>
        <v>#DIV/0!</v>
      </c>
      <c r="V29" s="69" t="e">
        <f t="shared" si="721"/>
        <v>#DIV/0!</v>
      </c>
      <c r="W29" s="69" t="e">
        <f t="shared" si="721"/>
        <v>#DIV/0!</v>
      </c>
      <c r="X29" s="69" t="e">
        <f t="shared" si="721"/>
        <v>#DIV/0!</v>
      </c>
      <c r="Y29" s="69" t="e">
        <f t="shared" si="721"/>
        <v>#DIV/0!</v>
      </c>
      <c r="Z29" s="69" t="e">
        <f t="shared" si="721"/>
        <v>#DIV/0!</v>
      </c>
      <c r="AA29" s="69" t="e">
        <f t="shared" si="721"/>
        <v>#DIV/0!</v>
      </c>
      <c r="AB29" s="69" t="e">
        <f t="shared" si="721"/>
        <v>#DIV/0!</v>
      </c>
      <c r="AC29" s="69" t="e">
        <f t="shared" si="721"/>
        <v>#DIV/0!</v>
      </c>
      <c r="AD29" s="69" t="e">
        <f t="shared" si="721"/>
        <v>#DIV/0!</v>
      </c>
      <c r="AE29" s="69" t="e">
        <f t="shared" si="721"/>
        <v>#DIV/0!</v>
      </c>
      <c r="AF29" s="69" t="e">
        <f t="shared" si="721"/>
        <v>#DIV/0!</v>
      </c>
      <c r="AG29" s="69" t="e">
        <f t="shared" si="721"/>
        <v>#DIV/0!</v>
      </c>
      <c r="AH29" s="69" t="e">
        <f t="shared" si="721"/>
        <v>#DIV/0!</v>
      </c>
      <c r="AI29" s="69" t="e">
        <f t="shared" si="721"/>
        <v>#DIV/0!</v>
      </c>
      <c r="AJ29" s="69" t="e">
        <f t="shared" si="721"/>
        <v>#DIV/0!</v>
      </c>
      <c r="AK29" s="69" t="e">
        <f t="shared" si="721"/>
        <v>#DIV/0!</v>
      </c>
      <c r="AL29" s="69" t="e">
        <f t="shared" si="721"/>
        <v>#DIV/0!</v>
      </c>
      <c r="AM29" s="69" t="e">
        <f t="shared" si="721"/>
        <v>#DIV/0!</v>
      </c>
      <c r="AN29" s="69" t="e">
        <f t="shared" si="721"/>
        <v>#DIV/0!</v>
      </c>
      <c r="AO29" s="69">
        <f t="shared" si="721"/>
        <v>1</v>
      </c>
      <c r="AP29" s="69" t="e">
        <f t="shared" si="721"/>
        <v>#DIV/0!</v>
      </c>
      <c r="AQ29" s="69" t="e">
        <f t="shared" si="721"/>
        <v>#DIV/0!</v>
      </c>
      <c r="AR29" s="69" t="e">
        <f t="shared" si="721"/>
        <v>#DIV/0!</v>
      </c>
      <c r="AS29" s="69" t="e">
        <f t="shared" si="721"/>
        <v>#DIV/0!</v>
      </c>
      <c r="AT29" s="69" t="e">
        <f t="shared" si="721"/>
        <v>#DIV/0!</v>
      </c>
      <c r="AU29" s="69" t="e">
        <f t="shared" si="721"/>
        <v>#DIV/0!</v>
      </c>
      <c r="AV29" s="69" t="e">
        <f t="shared" si="721"/>
        <v>#DIV/0!</v>
      </c>
      <c r="AW29" s="69" t="e">
        <f t="shared" si="721"/>
        <v>#DIV/0!</v>
      </c>
      <c r="AX29" s="69" t="e">
        <f t="shared" si="721"/>
        <v>#DIV/0!</v>
      </c>
      <c r="AY29" s="69" t="e">
        <f t="shared" si="721"/>
        <v>#DIV/0!</v>
      </c>
      <c r="AZ29" s="69" t="e">
        <f t="shared" si="721"/>
        <v>#DIV/0!</v>
      </c>
      <c r="BA29" s="69" t="e">
        <f t="shared" si="721"/>
        <v>#DIV/0!</v>
      </c>
      <c r="BB29" s="69" t="e">
        <f t="shared" si="721"/>
        <v>#DIV/0!</v>
      </c>
      <c r="BC29" s="69" t="e">
        <f t="shared" si="721"/>
        <v>#DIV/0!</v>
      </c>
      <c r="BD29" s="69" t="e">
        <f t="shared" si="721"/>
        <v>#DIV/0!</v>
      </c>
      <c r="BE29" s="69" t="e">
        <f t="shared" si="721"/>
        <v>#DIV/0!</v>
      </c>
      <c r="BF29" s="69" t="e">
        <f t="shared" si="721"/>
        <v>#DIV/0!</v>
      </c>
      <c r="BG29" s="69" t="e">
        <f t="shared" si="721"/>
        <v>#DIV/0!</v>
      </c>
      <c r="BH29" s="69">
        <f t="shared" si="721"/>
        <v>1</v>
      </c>
      <c r="BI29" s="69">
        <f t="shared" si="721"/>
        <v>0</v>
      </c>
      <c r="BJ29" s="69">
        <f t="shared" si="721"/>
        <v>0</v>
      </c>
      <c r="BK29" s="69">
        <f t="shared" si="721"/>
        <v>0</v>
      </c>
      <c r="BL29" s="69">
        <f t="shared" si="721"/>
        <v>0</v>
      </c>
      <c r="BM29" s="69">
        <f t="shared" si="721"/>
        <v>0</v>
      </c>
      <c r="BN29" s="69">
        <f t="shared" si="721"/>
        <v>0</v>
      </c>
      <c r="BO29" s="69">
        <f t="shared" si="721"/>
        <v>0</v>
      </c>
      <c r="BP29" s="69">
        <f t="shared" si="721"/>
        <v>0</v>
      </c>
      <c r="BQ29" s="69">
        <f t="shared" si="721"/>
        <v>0</v>
      </c>
      <c r="BR29" s="69">
        <f t="shared" ref="BR29:CN29" si="722">(BR28-BQ28)/BR28</f>
        <v>0</v>
      </c>
      <c r="BS29" s="69">
        <f t="shared" si="722"/>
        <v>0</v>
      </c>
      <c r="BT29" s="69">
        <f t="shared" si="722"/>
        <v>0</v>
      </c>
      <c r="BU29" s="69">
        <f t="shared" si="722"/>
        <v>0</v>
      </c>
      <c r="BV29" s="69">
        <f t="shared" si="722"/>
        <v>0</v>
      </c>
      <c r="BW29" s="69">
        <f t="shared" si="722"/>
        <v>0</v>
      </c>
      <c r="BX29" s="69">
        <f t="shared" si="722"/>
        <v>0</v>
      </c>
      <c r="BY29" s="69">
        <f t="shared" si="722"/>
        <v>0</v>
      </c>
      <c r="BZ29" s="69">
        <f t="shared" si="722"/>
        <v>0</v>
      </c>
      <c r="CA29" s="69">
        <f t="shared" si="722"/>
        <v>0</v>
      </c>
      <c r="CB29" s="69">
        <f t="shared" si="722"/>
        <v>0</v>
      </c>
      <c r="CC29" s="69">
        <f t="shared" si="722"/>
        <v>0</v>
      </c>
      <c r="CD29" s="69">
        <f t="shared" si="722"/>
        <v>0</v>
      </c>
      <c r="CE29" s="69">
        <f t="shared" si="722"/>
        <v>0</v>
      </c>
      <c r="CF29" s="69">
        <f t="shared" si="722"/>
        <v>0</v>
      </c>
      <c r="CG29" s="69">
        <f t="shared" si="722"/>
        <v>0</v>
      </c>
      <c r="CH29" s="69">
        <f t="shared" si="722"/>
        <v>0</v>
      </c>
      <c r="CI29" s="69">
        <f t="shared" si="722"/>
        <v>0</v>
      </c>
      <c r="CJ29" s="69">
        <f t="shared" si="722"/>
        <v>0</v>
      </c>
      <c r="CK29" s="69">
        <f t="shared" si="722"/>
        <v>0</v>
      </c>
      <c r="CL29" s="69">
        <f t="shared" si="722"/>
        <v>0</v>
      </c>
      <c r="CM29" s="69">
        <f t="shared" si="722"/>
        <v>0</v>
      </c>
      <c r="CN29" s="69">
        <f t="shared" si="722"/>
        <v>0</v>
      </c>
      <c r="CO29" s="69">
        <f t="shared" ref="CO29" si="723">(CO28-CN28)/CO28</f>
        <v>0</v>
      </c>
      <c r="CP29" s="69">
        <f t="shared" ref="CP29" si="724">(CP28-CO28)/CP28</f>
        <v>0</v>
      </c>
      <c r="CQ29" s="69">
        <f t="shared" ref="CQ29" si="725">(CQ28-CP28)/CQ28</f>
        <v>0</v>
      </c>
      <c r="CR29" s="69">
        <f t="shared" ref="CR29" si="726">(CR28-CQ28)/CR28</f>
        <v>0</v>
      </c>
      <c r="CS29" s="69">
        <f t="shared" ref="CS29" si="727">(CS28-CR28)/CS28</f>
        <v>0</v>
      </c>
      <c r="CT29" s="69">
        <f t="shared" ref="CT29" si="728">(CT28-CS28)/CT28</f>
        <v>0</v>
      </c>
      <c r="CU29" s="69" t="e">
        <f t="shared" ref="CU29" si="729">(CU28-CT28)/CU28</f>
        <v>#DIV/0!</v>
      </c>
      <c r="CV29" s="69" t="e">
        <f t="shared" ref="CV29" si="730">(CV28-CU28)/CV28</f>
        <v>#DIV/0!</v>
      </c>
      <c r="CW29" s="69" t="e">
        <f t="shared" ref="CW29" si="731">(CW28-CV28)/CW28</f>
        <v>#DIV/0!</v>
      </c>
      <c r="CX29" s="69" t="e">
        <f t="shared" ref="CX29" si="732">(CX28-CW28)/CX28</f>
        <v>#DIV/0!</v>
      </c>
      <c r="CY29" s="69" t="e">
        <f t="shared" ref="CY29" si="733">(CY28-CX28)/CY28</f>
        <v>#DIV/0!</v>
      </c>
      <c r="CZ29" s="69" t="e">
        <f t="shared" ref="CZ29" si="734">(CZ28-CY28)/CZ28</f>
        <v>#DIV/0!</v>
      </c>
      <c r="DA29" s="69" t="e">
        <f t="shared" ref="DA29" si="735">(DA28-CZ28)/DA28</f>
        <v>#DIV/0!</v>
      </c>
      <c r="DB29" s="69" t="e">
        <f t="shared" ref="DB29" si="736">(DB28-DA28)/DB28</f>
        <v>#DIV/0!</v>
      </c>
      <c r="DC29" s="69" t="e">
        <f t="shared" ref="DC29" si="737">(DC28-DB28)/DC28</f>
        <v>#DIV/0!</v>
      </c>
      <c r="DD29" s="69" t="e">
        <f t="shared" ref="DD29" si="738">(DD28-DC28)/DD28</f>
        <v>#DIV/0!</v>
      </c>
      <c r="DE29" s="69" t="e">
        <f t="shared" ref="DE29" si="739">(DE28-DD28)/DE28</f>
        <v>#DIV/0!</v>
      </c>
      <c r="DF29" s="69" t="e">
        <f t="shared" ref="DF29" si="740">(DF28-DE28)/DF28</f>
        <v>#DIV/0!</v>
      </c>
      <c r="DG29" s="69" t="e">
        <f t="shared" ref="DG29" si="741">(DG28-DF28)/DG28</f>
        <v>#DIV/0!</v>
      </c>
      <c r="DH29" s="69" t="e">
        <f t="shared" ref="DH29" si="742">(DH28-DG28)/DH28</f>
        <v>#DIV/0!</v>
      </c>
      <c r="DI29" s="69" t="e">
        <f t="shared" ref="DI29" si="743">(DI28-DH28)/DI28</f>
        <v>#DIV/0!</v>
      </c>
      <c r="DJ29" s="69" t="e">
        <f t="shared" ref="DJ29" si="744">(DJ28-DI28)/DJ28</f>
        <v>#DIV/0!</v>
      </c>
      <c r="DK29" s="69" t="e">
        <f t="shared" ref="DK29" si="745">(DK28-DJ28)/DK28</f>
        <v>#DIV/0!</v>
      </c>
      <c r="DL29" s="69" t="e">
        <f t="shared" ref="DL29" si="746">(DL28-DK28)/DL28</f>
        <v>#DIV/0!</v>
      </c>
      <c r="DM29" s="69" t="e">
        <f t="shared" ref="DM29" si="747">(DM28-DL28)/DM28</f>
        <v>#DIV/0!</v>
      </c>
      <c r="DN29" s="69" t="e">
        <f t="shared" ref="DN29" si="748">(DN28-DM28)/DN28</f>
        <v>#DIV/0!</v>
      </c>
      <c r="DO29" s="69" t="e">
        <f t="shared" ref="DO29" si="749">(DO28-DN28)/DO28</f>
        <v>#DIV/0!</v>
      </c>
      <c r="DP29" s="69" t="e">
        <f t="shared" ref="DP29" si="750">(DP28-DO28)/DP28</f>
        <v>#DIV/0!</v>
      </c>
      <c r="DQ29" s="69" t="e">
        <f t="shared" ref="DQ29" si="751">(DQ28-DP28)/DQ28</f>
        <v>#DIV/0!</v>
      </c>
      <c r="DR29" s="69" t="e">
        <f t="shared" ref="DR29" si="752">(DR28-DQ28)/DR28</f>
        <v>#DIV/0!</v>
      </c>
      <c r="DS29" s="69" t="e">
        <f t="shared" ref="DS29" si="753">(DS28-DR28)/DS28</f>
        <v>#DIV/0!</v>
      </c>
      <c r="DT29" s="69" t="e">
        <f t="shared" ref="DT29" si="754">(DT28-DS28)/DT28</f>
        <v>#DIV/0!</v>
      </c>
      <c r="DU29" s="69" t="e">
        <f t="shared" ref="DU29" si="755">(DU28-DT28)/DU28</f>
        <v>#DIV/0!</v>
      </c>
      <c r="DV29" s="69" t="e">
        <f t="shared" ref="DV29" si="756">(DV28-DU28)/DV28</f>
        <v>#DIV/0!</v>
      </c>
      <c r="DW29" s="69" t="e">
        <f t="shared" ref="DW29" si="757">(DW28-DV28)/DW28</f>
        <v>#DIV/0!</v>
      </c>
      <c r="DX29" s="69" t="e">
        <f t="shared" ref="DX29" si="758">(DX28-DW28)/DX28</f>
        <v>#DIV/0!</v>
      </c>
      <c r="DY29" s="69" t="e">
        <f t="shared" ref="DY29" si="759">(DY28-DX28)/DY28</f>
        <v>#DIV/0!</v>
      </c>
      <c r="DZ29" s="69" t="e">
        <f t="shared" ref="DZ29" si="760">(DZ28-DY28)/DZ28</f>
        <v>#DIV/0!</v>
      </c>
      <c r="EA29" s="69" t="e">
        <f t="shared" ref="EA29" si="761">(EA28-DZ28)/EA28</f>
        <v>#DIV/0!</v>
      </c>
      <c r="EB29" s="69" t="e">
        <f t="shared" ref="EB29" si="762">(EB28-EA28)/EB28</f>
        <v>#DIV/0!</v>
      </c>
      <c r="EC29" s="69" t="e">
        <f t="shared" ref="EC29" si="763">(EC28-EB28)/EC28</f>
        <v>#DIV/0!</v>
      </c>
      <c r="ED29" s="69" t="e">
        <f t="shared" ref="ED29" si="764">(ED28-EC28)/ED28</f>
        <v>#DIV/0!</v>
      </c>
      <c r="EE29" s="69" t="e">
        <f t="shared" ref="EE29" si="765">(EE28-ED28)/EE28</f>
        <v>#DIV/0!</v>
      </c>
      <c r="EF29" s="69" t="e">
        <f t="shared" ref="EF29" si="766">(EF28-EE28)/EF28</f>
        <v>#DIV/0!</v>
      </c>
      <c r="EG29" s="69" t="e">
        <f t="shared" ref="EG29" si="767">(EG28-EF28)/EG28</f>
        <v>#DIV/0!</v>
      </c>
      <c r="EH29" s="69" t="e">
        <f t="shared" ref="EH29" si="768">(EH28-EG28)/EH28</f>
        <v>#DIV/0!</v>
      </c>
      <c r="EI29" s="69" t="e">
        <f t="shared" ref="EI29" si="769">(EI28-EH28)/EI28</f>
        <v>#DIV/0!</v>
      </c>
      <c r="EJ29" s="69" t="e">
        <f t="shared" ref="EJ29" si="770">(EJ28-EI28)/EJ28</f>
        <v>#DIV/0!</v>
      </c>
      <c r="EK29" s="69" t="e">
        <f t="shared" ref="EK29" si="771">(EK28-EJ28)/EK28</f>
        <v>#DIV/0!</v>
      </c>
      <c r="EL29" s="69" t="e">
        <f t="shared" ref="EL29" si="772">(EL28-EK28)/EL28</f>
        <v>#DIV/0!</v>
      </c>
      <c r="EM29" s="69" t="e">
        <f t="shared" ref="EM29" si="773">(EM28-EL28)/EM28</f>
        <v>#DIV/0!</v>
      </c>
      <c r="EN29" s="69" t="e">
        <f t="shared" ref="EN29" si="774">(EN28-EM28)/EN28</f>
        <v>#DIV/0!</v>
      </c>
      <c r="EO29" s="69" t="e">
        <f t="shared" ref="EO29" si="775">(EO28-EN28)/EO28</f>
        <v>#DIV/0!</v>
      </c>
      <c r="EP29" s="69" t="e">
        <f t="shared" ref="EP29" si="776">(EP28-EO28)/EP28</f>
        <v>#DIV/0!</v>
      </c>
      <c r="EQ29" s="69" t="e">
        <f t="shared" ref="EQ29" si="777">(EQ28-EP28)/EQ28</f>
        <v>#DIV/0!</v>
      </c>
      <c r="ER29" s="69" t="e">
        <f t="shared" ref="ER29" si="778">(ER28-EQ28)/ER28</f>
        <v>#DIV/0!</v>
      </c>
      <c r="ES29" s="69" t="e">
        <f t="shared" ref="ES29" si="779">(ES28-ER28)/ES28</f>
        <v>#DIV/0!</v>
      </c>
      <c r="ET29" s="69" t="e">
        <f t="shared" ref="ET29" si="780">(ET28-ES28)/ET28</f>
        <v>#DIV/0!</v>
      </c>
      <c r="EU29" s="69" t="e">
        <f t="shared" ref="EU29" si="781">(EU28-ET28)/EU28</f>
        <v>#DIV/0!</v>
      </c>
      <c r="EV29" s="69" t="e">
        <f t="shared" ref="EV29" si="782">(EV28-EU28)/EV28</f>
        <v>#DIV/0!</v>
      </c>
      <c r="EW29" s="69" t="e">
        <f t="shared" ref="EW29" si="783">(EW28-EV28)/EW28</f>
        <v>#DIV/0!</v>
      </c>
      <c r="EX29" s="69" t="e">
        <f t="shared" ref="EX29" si="784">(EX28-EW28)/EX28</f>
        <v>#DIV/0!</v>
      </c>
      <c r="EY29" s="69" t="e">
        <f t="shared" ref="EY29" si="785">(EY28-EX28)/EY28</f>
        <v>#DIV/0!</v>
      </c>
      <c r="EZ29" s="69" t="e">
        <f t="shared" ref="EZ29" si="786">(EZ28-EY28)/EZ28</f>
        <v>#DIV/0!</v>
      </c>
      <c r="FA29" s="69" t="e">
        <f t="shared" ref="FA29" si="787">(FA28-EZ28)/FA28</f>
        <v>#DIV/0!</v>
      </c>
      <c r="FB29" s="69" t="e">
        <f t="shared" ref="FB29" si="788">(FB28-FA28)/FB28</f>
        <v>#DIV/0!</v>
      </c>
      <c r="FC29" s="69" t="e">
        <f t="shared" ref="FC29" si="789">(FC28-FB28)/FC28</f>
        <v>#DIV/0!</v>
      </c>
      <c r="FD29" s="69" t="e">
        <f t="shared" ref="FD29" si="790">(FD28-FC28)/FD28</f>
        <v>#DIV/0!</v>
      </c>
      <c r="FE29" s="69" t="e">
        <f t="shared" ref="FE29" si="791">(FE28-FD28)/FE28</f>
        <v>#DIV/0!</v>
      </c>
      <c r="FF29" s="69" t="e">
        <f t="shared" ref="FF29" si="792">(FF28-FE28)/FF28</f>
        <v>#DIV/0!</v>
      </c>
      <c r="FG29" s="69" t="e">
        <f t="shared" ref="FG29" si="793">(FG28-FF28)/FG28</f>
        <v>#DIV/0!</v>
      </c>
      <c r="FH29" s="69" t="e">
        <f t="shared" ref="FH29" si="794">(FH28-FG28)/FH28</f>
        <v>#DIV/0!</v>
      </c>
      <c r="FI29" s="69" t="e">
        <f t="shared" ref="FI29" si="795">(FI28-FH28)/FI28</f>
        <v>#DIV/0!</v>
      </c>
      <c r="FJ29" s="69" t="e">
        <f t="shared" ref="FJ29" si="796">(FJ28-FI28)/FJ28</f>
        <v>#DIV/0!</v>
      </c>
      <c r="FK29" s="69" t="e">
        <f t="shared" ref="FK29" si="797">(FK28-FJ28)/FK28</f>
        <v>#DIV/0!</v>
      </c>
      <c r="FL29" s="69" t="e">
        <f t="shared" ref="FL29" si="798">(FL28-FK28)/FL28</f>
        <v>#DIV/0!</v>
      </c>
      <c r="FM29" s="69" t="e">
        <f t="shared" ref="FM29" si="799">(FM28-FL28)/FM28</f>
        <v>#DIV/0!</v>
      </c>
      <c r="FN29" s="69" t="e">
        <f t="shared" ref="FN29" si="800">(FN28-FM28)/FN28</f>
        <v>#DIV/0!</v>
      </c>
      <c r="FO29" s="69" t="e">
        <f t="shared" ref="FO29" si="801">(FO28-FN28)/FO28</f>
        <v>#DIV/0!</v>
      </c>
      <c r="FP29" s="69" t="e">
        <f t="shared" ref="FP29" si="802">(FP28-FO28)/FP28</f>
        <v>#DIV/0!</v>
      </c>
      <c r="FQ29" s="69" t="e">
        <f t="shared" ref="FQ29" si="803">(FQ28-FP28)/FQ28</f>
        <v>#DIV/0!</v>
      </c>
      <c r="FR29" s="69" t="e">
        <f t="shared" ref="FR29" si="804">(FR28-FQ28)/FR28</f>
        <v>#DIV/0!</v>
      </c>
      <c r="FS29" s="69" t="e">
        <f t="shared" ref="FS29" si="805">(FS28-FR28)/FS28</f>
        <v>#DIV/0!</v>
      </c>
      <c r="FT29" s="69" t="e">
        <f t="shared" ref="FT29" si="806">(FT28-FS28)/FT28</f>
        <v>#DIV/0!</v>
      </c>
      <c r="FU29" s="69" t="e">
        <f t="shared" ref="FU29" si="807">(FU28-FT28)/FU28</f>
        <v>#DIV/0!</v>
      </c>
      <c r="FV29" s="69" t="e">
        <f t="shared" ref="FV29" si="808">(FV28-FU28)/FV28</f>
        <v>#DIV/0!</v>
      </c>
      <c r="FW29" s="69" t="e">
        <f t="shared" ref="FW29" si="809">(FW28-FV28)/FW28</f>
        <v>#DIV/0!</v>
      </c>
      <c r="FX29" s="69" t="e">
        <f t="shared" ref="FX29" si="810">(FX28-FW28)/FX28</f>
        <v>#DIV/0!</v>
      </c>
      <c r="FY29" s="69" t="e">
        <f t="shared" ref="FY29" si="811">(FY28-FX28)/FY28</f>
        <v>#DIV/0!</v>
      </c>
      <c r="FZ29" s="69" t="e">
        <f t="shared" ref="FZ29" si="812">(FZ28-FY28)/FZ28</f>
        <v>#DIV/0!</v>
      </c>
      <c r="GA29" s="69" t="e">
        <f t="shared" ref="GA29" si="813">(GA28-FZ28)/GA28</f>
        <v>#DIV/0!</v>
      </c>
      <c r="GB29" s="69" t="e">
        <f t="shared" ref="GB29" si="814">(GB28-GA28)/GB28</f>
        <v>#DIV/0!</v>
      </c>
      <c r="GC29" s="69" t="e">
        <f t="shared" ref="GC29" si="815">(GC28-GB28)/GC28</f>
        <v>#DIV/0!</v>
      </c>
      <c r="GD29" s="69" t="e">
        <f t="shared" ref="GD29" si="816">(GD28-GC28)/GD28</f>
        <v>#DIV/0!</v>
      </c>
      <c r="GE29" s="69" t="e">
        <f t="shared" ref="GE29" si="817">(GE28-GD28)/GE28</f>
        <v>#DIV/0!</v>
      </c>
      <c r="GF29" s="69" t="e">
        <f t="shared" ref="GF29" si="818">(GF28-GE28)/GF28</f>
        <v>#DIV/0!</v>
      </c>
      <c r="GG29" s="69" t="e">
        <f t="shared" ref="GG29" si="819">(GG28-GF28)/GG28</f>
        <v>#DIV/0!</v>
      </c>
    </row>
    <row r="30" spans="2:189" ht="16" thickBot="1">
      <c r="B30" s="109"/>
      <c r="C30" s="70" t="s">
        <v>80</v>
      </c>
      <c r="D30" s="71">
        <v>0</v>
      </c>
      <c r="E30" s="71">
        <f>E28-D28</f>
        <v>0</v>
      </c>
      <c r="F30" s="71">
        <f t="shared" ref="F30:BQ30" si="820">F28-E28</f>
        <v>0</v>
      </c>
      <c r="G30" s="71">
        <f t="shared" si="820"/>
        <v>0</v>
      </c>
      <c r="H30" s="71">
        <f t="shared" si="820"/>
        <v>0</v>
      </c>
      <c r="I30" s="71">
        <f t="shared" si="820"/>
        <v>0</v>
      </c>
      <c r="J30" s="71">
        <f t="shared" si="820"/>
        <v>0</v>
      </c>
      <c r="K30" s="71">
        <f t="shared" si="820"/>
        <v>0</v>
      </c>
      <c r="L30" s="71">
        <f t="shared" si="820"/>
        <v>0</v>
      </c>
      <c r="M30" s="71">
        <f t="shared" si="820"/>
        <v>0</v>
      </c>
      <c r="N30" s="71">
        <f t="shared" si="820"/>
        <v>0</v>
      </c>
      <c r="O30" s="71">
        <f t="shared" si="820"/>
        <v>0</v>
      </c>
      <c r="P30" s="71">
        <f t="shared" si="820"/>
        <v>0</v>
      </c>
      <c r="Q30" s="71">
        <f t="shared" si="820"/>
        <v>0</v>
      </c>
      <c r="R30" s="71">
        <f t="shared" si="820"/>
        <v>0</v>
      </c>
      <c r="S30" s="71">
        <f t="shared" si="820"/>
        <v>0</v>
      </c>
      <c r="T30" s="71">
        <f t="shared" si="820"/>
        <v>0</v>
      </c>
      <c r="U30" s="71">
        <f t="shared" si="820"/>
        <v>0</v>
      </c>
      <c r="V30" s="71">
        <f t="shared" si="820"/>
        <v>0</v>
      </c>
      <c r="W30" s="71">
        <f t="shared" si="820"/>
        <v>0</v>
      </c>
      <c r="X30" s="71">
        <f t="shared" si="820"/>
        <v>0</v>
      </c>
      <c r="Y30" s="71">
        <f t="shared" si="820"/>
        <v>0</v>
      </c>
      <c r="Z30" s="71">
        <f t="shared" si="820"/>
        <v>0</v>
      </c>
      <c r="AA30" s="71">
        <f t="shared" si="820"/>
        <v>0</v>
      </c>
      <c r="AB30" s="71">
        <f t="shared" si="820"/>
        <v>0</v>
      </c>
      <c r="AC30" s="71">
        <f t="shared" si="820"/>
        <v>0</v>
      </c>
      <c r="AD30" s="71">
        <f t="shared" si="820"/>
        <v>0</v>
      </c>
      <c r="AE30" s="71">
        <f t="shared" si="820"/>
        <v>0</v>
      </c>
      <c r="AF30" s="71">
        <f t="shared" si="820"/>
        <v>0</v>
      </c>
      <c r="AG30" s="71">
        <f t="shared" si="820"/>
        <v>0</v>
      </c>
      <c r="AH30" s="71">
        <f t="shared" si="820"/>
        <v>0</v>
      </c>
      <c r="AI30" s="71">
        <f t="shared" si="820"/>
        <v>0</v>
      </c>
      <c r="AJ30" s="71">
        <f t="shared" si="820"/>
        <v>0</v>
      </c>
      <c r="AK30" s="71">
        <f t="shared" si="820"/>
        <v>0</v>
      </c>
      <c r="AL30" s="71">
        <f t="shared" si="820"/>
        <v>0</v>
      </c>
      <c r="AM30" s="71">
        <f t="shared" si="820"/>
        <v>0</v>
      </c>
      <c r="AN30" s="71">
        <f t="shared" si="820"/>
        <v>0</v>
      </c>
      <c r="AO30" s="71">
        <f t="shared" si="820"/>
        <v>1</v>
      </c>
      <c r="AP30" s="71">
        <f t="shared" si="820"/>
        <v>-1</v>
      </c>
      <c r="AQ30" s="71">
        <f t="shared" si="820"/>
        <v>0</v>
      </c>
      <c r="AR30" s="71">
        <f t="shared" si="820"/>
        <v>0</v>
      </c>
      <c r="AS30" s="71">
        <f t="shared" si="820"/>
        <v>0</v>
      </c>
      <c r="AT30" s="71">
        <f t="shared" si="820"/>
        <v>0</v>
      </c>
      <c r="AU30" s="71">
        <f t="shared" si="820"/>
        <v>0</v>
      </c>
      <c r="AV30" s="71">
        <f t="shared" si="820"/>
        <v>0</v>
      </c>
      <c r="AW30" s="71">
        <f t="shared" si="820"/>
        <v>0</v>
      </c>
      <c r="AX30" s="71">
        <f t="shared" si="820"/>
        <v>0</v>
      </c>
      <c r="AY30" s="71">
        <f t="shared" si="820"/>
        <v>0</v>
      </c>
      <c r="AZ30" s="71">
        <f t="shared" si="820"/>
        <v>0</v>
      </c>
      <c r="BA30" s="71">
        <f t="shared" si="820"/>
        <v>0</v>
      </c>
      <c r="BB30" s="71">
        <f t="shared" si="820"/>
        <v>0</v>
      </c>
      <c r="BC30" s="71">
        <f t="shared" si="820"/>
        <v>0</v>
      </c>
      <c r="BD30" s="71">
        <f t="shared" si="820"/>
        <v>0</v>
      </c>
      <c r="BE30" s="71">
        <f t="shared" si="820"/>
        <v>0</v>
      </c>
      <c r="BF30" s="71">
        <f t="shared" si="820"/>
        <v>0</v>
      </c>
      <c r="BG30" s="71">
        <f t="shared" si="820"/>
        <v>0</v>
      </c>
      <c r="BH30" s="71">
        <f t="shared" si="820"/>
        <v>1</v>
      </c>
      <c r="BI30" s="71">
        <f t="shared" si="820"/>
        <v>0</v>
      </c>
      <c r="BJ30" s="71">
        <f t="shared" si="820"/>
        <v>0</v>
      </c>
      <c r="BK30" s="71">
        <f t="shared" si="820"/>
        <v>0</v>
      </c>
      <c r="BL30" s="71">
        <f t="shared" si="820"/>
        <v>0</v>
      </c>
      <c r="BM30" s="71">
        <f t="shared" si="820"/>
        <v>0</v>
      </c>
      <c r="BN30" s="71">
        <f t="shared" si="820"/>
        <v>0</v>
      </c>
      <c r="BO30" s="71">
        <f t="shared" si="820"/>
        <v>0</v>
      </c>
      <c r="BP30" s="71">
        <f t="shared" si="820"/>
        <v>0</v>
      </c>
      <c r="BQ30" s="71">
        <f t="shared" si="820"/>
        <v>0</v>
      </c>
      <c r="BR30" s="71">
        <f t="shared" ref="BR30:CM30" si="821">BR28-BQ28</f>
        <v>0</v>
      </c>
      <c r="BS30" s="71">
        <f t="shared" si="821"/>
        <v>0</v>
      </c>
      <c r="BT30" s="71">
        <f t="shared" si="821"/>
        <v>0</v>
      </c>
      <c r="BU30" s="71">
        <f t="shared" si="821"/>
        <v>0</v>
      </c>
      <c r="BV30" s="71">
        <f t="shared" si="821"/>
        <v>0</v>
      </c>
      <c r="BW30" s="71">
        <f t="shared" si="821"/>
        <v>0</v>
      </c>
      <c r="BX30" s="71">
        <f t="shared" si="821"/>
        <v>0</v>
      </c>
      <c r="BY30" s="71">
        <f t="shared" si="821"/>
        <v>0</v>
      </c>
      <c r="BZ30" s="71">
        <f t="shared" si="821"/>
        <v>0</v>
      </c>
      <c r="CA30" s="71">
        <f t="shared" si="821"/>
        <v>0</v>
      </c>
      <c r="CB30" s="71">
        <f t="shared" si="821"/>
        <v>0</v>
      </c>
      <c r="CC30" s="71">
        <f t="shared" si="821"/>
        <v>0</v>
      </c>
      <c r="CD30" s="71">
        <f t="shared" si="821"/>
        <v>0</v>
      </c>
      <c r="CE30" s="71">
        <f t="shared" si="821"/>
        <v>0</v>
      </c>
      <c r="CF30" s="71">
        <f t="shared" si="821"/>
        <v>0</v>
      </c>
      <c r="CG30" s="71">
        <f t="shared" si="821"/>
        <v>0</v>
      </c>
      <c r="CH30" s="71">
        <f t="shared" si="821"/>
        <v>0</v>
      </c>
      <c r="CI30" s="71">
        <f t="shared" si="821"/>
        <v>0</v>
      </c>
      <c r="CJ30" s="71">
        <f t="shared" si="821"/>
        <v>0</v>
      </c>
      <c r="CK30" s="71">
        <f t="shared" si="821"/>
        <v>0</v>
      </c>
      <c r="CL30" s="71">
        <f t="shared" si="821"/>
        <v>0</v>
      </c>
      <c r="CM30" s="71">
        <f t="shared" si="821"/>
        <v>0</v>
      </c>
      <c r="CN30" s="71">
        <f t="shared" ref="CN30:EI30" si="822">CN28-CM28</f>
        <v>0</v>
      </c>
      <c r="CO30" s="71">
        <f t="shared" si="822"/>
        <v>0</v>
      </c>
      <c r="CP30" s="71">
        <f t="shared" si="822"/>
        <v>0</v>
      </c>
      <c r="CQ30" s="71">
        <f t="shared" si="822"/>
        <v>0</v>
      </c>
      <c r="CR30" s="71">
        <f t="shared" si="822"/>
        <v>0</v>
      </c>
      <c r="CS30" s="71">
        <f t="shared" si="822"/>
        <v>0</v>
      </c>
      <c r="CT30" s="71">
        <f t="shared" si="822"/>
        <v>0</v>
      </c>
      <c r="CU30" s="71">
        <f t="shared" si="822"/>
        <v>-1</v>
      </c>
      <c r="CV30" s="71">
        <f t="shared" si="822"/>
        <v>0</v>
      </c>
      <c r="CW30" s="71">
        <f t="shared" si="822"/>
        <v>0</v>
      </c>
      <c r="CX30" s="71">
        <f t="shared" si="822"/>
        <v>0</v>
      </c>
      <c r="CY30" s="71">
        <f t="shared" si="822"/>
        <v>0</v>
      </c>
      <c r="CZ30" s="71">
        <f t="shared" si="822"/>
        <v>0</v>
      </c>
      <c r="DA30" s="71">
        <f t="shared" si="822"/>
        <v>0</v>
      </c>
      <c r="DB30" s="71">
        <f t="shared" si="822"/>
        <v>0</v>
      </c>
      <c r="DC30" s="71">
        <f t="shared" si="822"/>
        <v>0</v>
      </c>
      <c r="DD30" s="71">
        <f t="shared" si="822"/>
        <v>0</v>
      </c>
      <c r="DE30" s="71">
        <f t="shared" si="822"/>
        <v>0</v>
      </c>
      <c r="DF30" s="71">
        <f t="shared" si="822"/>
        <v>0</v>
      </c>
      <c r="DG30" s="71">
        <f t="shared" si="822"/>
        <v>0</v>
      </c>
      <c r="DH30" s="71">
        <f t="shared" si="822"/>
        <v>0</v>
      </c>
      <c r="DI30" s="71">
        <f t="shared" si="822"/>
        <v>0</v>
      </c>
      <c r="DJ30" s="71">
        <f t="shared" si="822"/>
        <v>0</v>
      </c>
      <c r="DK30" s="71">
        <f t="shared" si="822"/>
        <v>0</v>
      </c>
      <c r="DL30" s="71">
        <f t="shared" si="822"/>
        <v>0</v>
      </c>
      <c r="DM30" s="71">
        <f t="shared" si="822"/>
        <v>0</v>
      </c>
      <c r="DN30" s="71">
        <f t="shared" si="822"/>
        <v>0</v>
      </c>
      <c r="DO30" s="71">
        <f t="shared" si="822"/>
        <v>0</v>
      </c>
      <c r="DP30" s="71">
        <f t="shared" si="822"/>
        <v>0</v>
      </c>
      <c r="DQ30" s="71">
        <f t="shared" si="822"/>
        <v>0</v>
      </c>
      <c r="DR30" s="71">
        <f t="shared" si="822"/>
        <v>0</v>
      </c>
      <c r="DS30" s="71">
        <f t="shared" si="822"/>
        <v>0</v>
      </c>
      <c r="DT30" s="71">
        <f t="shared" si="822"/>
        <v>0</v>
      </c>
      <c r="DU30" s="71">
        <f t="shared" si="822"/>
        <v>0</v>
      </c>
      <c r="DV30" s="71">
        <f t="shared" si="822"/>
        <v>0</v>
      </c>
      <c r="DW30" s="71">
        <f t="shared" si="822"/>
        <v>0</v>
      </c>
      <c r="DX30" s="71">
        <f t="shared" si="822"/>
        <v>0</v>
      </c>
      <c r="DY30" s="71">
        <f t="shared" si="822"/>
        <v>0</v>
      </c>
      <c r="DZ30" s="71">
        <f t="shared" si="822"/>
        <v>0</v>
      </c>
      <c r="EA30" s="71">
        <f t="shared" si="822"/>
        <v>0</v>
      </c>
      <c r="EB30" s="71">
        <f t="shared" si="822"/>
        <v>0</v>
      </c>
      <c r="EC30" s="71">
        <f t="shared" si="822"/>
        <v>0</v>
      </c>
      <c r="ED30" s="71">
        <f t="shared" si="822"/>
        <v>0</v>
      </c>
      <c r="EE30" s="71">
        <f t="shared" si="822"/>
        <v>0</v>
      </c>
      <c r="EF30" s="71">
        <f t="shared" si="822"/>
        <v>0</v>
      </c>
      <c r="EG30" s="71">
        <f t="shared" si="822"/>
        <v>0</v>
      </c>
      <c r="EH30" s="71">
        <f t="shared" si="822"/>
        <v>0</v>
      </c>
      <c r="EI30" s="71">
        <f t="shared" si="822"/>
        <v>0</v>
      </c>
      <c r="EJ30" s="71">
        <f t="shared" ref="EJ30:GG30" si="823">EJ28-EI28</f>
        <v>0</v>
      </c>
      <c r="EK30" s="71">
        <f t="shared" si="823"/>
        <v>0</v>
      </c>
      <c r="EL30" s="71">
        <f t="shared" si="823"/>
        <v>0</v>
      </c>
      <c r="EM30" s="71">
        <f t="shared" si="823"/>
        <v>0</v>
      </c>
      <c r="EN30" s="71">
        <f t="shared" si="823"/>
        <v>0</v>
      </c>
      <c r="EO30" s="71">
        <f t="shared" si="823"/>
        <v>0</v>
      </c>
      <c r="EP30" s="71">
        <f t="shared" si="823"/>
        <v>0</v>
      </c>
      <c r="EQ30" s="71">
        <f t="shared" si="823"/>
        <v>0</v>
      </c>
      <c r="ER30" s="71">
        <f t="shared" si="823"/>
        <v>0</v>
      </c>
      <c r="ES30" s="71">
        <f t="shared" si="823"/>
        <v>0</v>
      </c>
      <c r="ET30" s="71">
        <f t="shared" si="823"/>
        <v>0</v>
      </c>
      <c r="EU30" s="71">
        <f t="shared" si="823"/>
        <v>0</v>
      </c>
      <c r="EV30" s="71">
        <f t="shared" si="823"/>
        <v>0</v>
      </c>
      <c r="EW30" s="71">
        <f t="shared" si="823"/>
        <v>0</v>
      </c>
      <c r="EX30" s="71">
        <f t="shared" si="823"/>
        <v>0</v>
      </c>
      <c r="EY30" s="71">
        <f t="shared" si="823"/>
        <v>0</v>
      </c>
      <c r="EZ30" s="71">
        <f t="shared" si="823"/>
        <v>0</v>
      </c>
      <c r="FA30" s="71">
        <f t="shared" si="823"/>
        <v>0</v>
      </c>
      <c r="FB30" s="71">
        <f t="shared" si="823"/>
        <v>0</v>
      </c>
      <c r="FC30" s="71">
        <f t="shared" si="823"/>
        <v>0</v>
      </c>
      <c r="FD30" s="71">
        <f t="shared" si="823"/>
        <v>0</v>
      </c>
      <c r="FE30" s="71">
        <f t="shared" si="823"/>
        <v>0</v>
      </c>
      <c r="FF30" s="71">
        <f t="shared" si="823"/>
        <v>0</v>
      </c>
      <c r="FG30" s="71">
        <f t="shared" si="823"/>
        <v>0</v>
      </c>
      <c r="FH30" s="71">
        <f t="shared" si="823"/>
        <v>0</v>
      </c>
      <c r="FI30" s="71">
        <f t="shared" si="823"/>
        <v>0</v>
      </c>
      <c r="FJ30" s="71">
        <f t="shared" si="823"/>
        <v>0</v>
      </c>
      <c r="FK30" s="71">
        <f t="shared" si="823"/>
        <v>0</v>
      </c>
      <c r="FL30" s="71">
        <f t="shared" si="823"/>
        <v>0</v>
      </c>
      <c r="FM30" s="71">
        <f t="shared" si="823"/>
        <v>0</v>
      </c>
      <c r="FN30" s="71">
        <f t="shared" si="823"/>
        <v>0</v>
      </c>
      <c r="FO30" s="71">
        <f t="shared" si="823"/>
        <v>0</v>
      </c>
      <c r="FP30" s="71">
        <f t="shared" si="823"/>
        <v>0</v>
      </c>
      <c r="FQ30" s="71">
        <f t="shared" si="823"/>
        <v>0</v>
      </c>
      <c r="FR30" s="71">
        <f t="shared" si="823"/>
        <v>0</v>
      </c>
      <c r="FS30" s="71">
        <f t="shared" si="823"/>
        <v>0</v>
      </c>
      <c r="FT30" s="71">
        <f t="shared" si="823"/>
        <v>0</v>
      </c>
      <c r="FU30" s="71">
        <f t="shared" si="823"/>
        <v>0</v>
      </c>
      <c r="FV30" s="71">
        <f t="shared" si="823"/>
        <v>0</v>
      </c>
      <c r="FW30" s="71">
        <f t="shared" si="823"/>
        <v>0</v>
      </c>
      <c r="FX30" s="71">
        <f t="shared" si="823"/>
        <v>0</v>
      </c>
      <c r="FY30" s="71">
        <f t="shared" si="823"/>
        <v>0</v>
      </c>
      <c r="FZ30" s="71">
        <f t="shared" si="823"/>
        <v>0</v>
      </c>
      <c r="GA30" s="71">
        <f t="shared" si="823"/>
        <v>0</v>
      </c>
      <c r="GB30" s="71">
        <f t="shared" si="823"/>
        <v>0</v>
      </c>
      <c r="GC30" s="71">
        <f t="shared" si="823"/>
        <v>0</v>
      </c>
      <c r="GD30" s="71">
        <f t="shared" si="823"/>
        <v>0</v>
      </c>
      <c r="GE30" s="71">
        <f t="shared" si="823"/>
        <v>0</v>
      </c>
      <c r="GF30" s="71">
        <f t="shared" si="823"/>
        <v>0</v>
      </c>
      <c r="GG30" s="71">
        <f t="shared" si="823"/>
        <v>0</v>
      </c>
    </row>
    <row r="31" spans="2:189" ht="9" customHeight="1" thickBot="1">
      <c r="B31" s="68"/>
      <c r="C31" s="68"/>
      <c r="D31" s="68"/>
      <c r="E31" s="68"/>
    </row>
    <row r="32" spans="2:189">
      <c r="B32" s="104" t="s">
        <v>4</v>
      </c>
      <c r="C32" s="76" t="s">
        <v>87</v>
      </c>
      <c r="D32" s="76">
        <v>0</v>
      </c>
      <c r="E32" s="76">
        <v>0</v>
      </c>
      <c r="F32" s="76">
        <v>0</v>
      </c>
      <c r="G32" s="76">
        <v>0</v>
      </c>
      <c r="H32" s="76">
        <v>0</v>
      </c>
      <c r="I32" s="76">
        <v>0</v>
      </c>
      <c r="J32" s="76">
        <v>0</v>
      </c>
      <c r="K32" s="76">
        <v>0</v>
      </c>
      <c r="L32" s="76">
        <v>0</v>
      </c>
      <c r="M32" s="76">
        <v>0</v>
      </c>
      <c r="N32" s="76">
        <v>0</v>
      </c>
      <c r="O32" s="76">
        <v>1</v>
      </c>
      <c r="P32" s="76">
        <v>2</v>
      </c>
      <c r="Q32" s="76">
        <v>2</v>
      </c>
      <c r="R32" s="76">
        <v>3</v>
      </c>
      <c r="S32" s="76">
        <v>5</v>
      </c>
      <c r="T32" s="76">
        <v>6</v>
      </c>
      <c r="U32" s="76">
        <v>7</v>
      </c>
      <c r="V32" s="76">
        <v>10</v>
      </c>
      <c r="W32" s="76">
        <v>13</v>
      </c>
      <c r="X32" s="76">
        <v>14</v>
      </c>
      <c r="Y32" s="76">
        <v>21</v>
      </c>
      <c r="Z32" s="76">
        <v>25</v>
      </c>
      <c r="AA32" s="76">
        <v>29</v>
      </c>
      <c r="AB32" s="76">
        <v>31</v>
      </c>
      <c r="AC32" s="76">
        <v>35</v>
      </c>
      <c r="AD32" s="76">
        <v>42</v>
      </c>
      <c r="AE32" s="76">
        <v>46</v>
      </c>
      <c r="AF32" s="76">
        <v>62</v>
      </c>
      <c r="AG32" s="76">
        <v>89</v>
      </c>
      <c r="AH32" s="76">
        <v>99</v>
      </c>
      <c r="AI32" s="76">
        <v>106</v>
      </c>
      <c r="AJ32" s="76">
        <v>108</v>
      </c>
      <c r="AK32" s="76">
        <v>116</v>
      </c>
      <c r="AL32" s="76">
        <v>137</v>
      </c>
      <c r="AM32" s="76">
        <v>146</v>
      </c>
      <c r="AN32" s="76">
        <v>164</v>
      </c>
      <c r="AO32" s="76">
        <v>179</v>
      </c>
      <c r="AP32" s="76">
        <v>182</v>
      </c>
      <c r="AQ32" s="76">
        <v>201</v>
      </c>
      <c r="AR32" s="76">
        <v>229</v>
      </c>
      <c r="AS32" s="76">
        <v>234</v>
      </c>
      <c r="AT32" s="76">
        <v>251</v>
      </c>
      <c r="AU32" s="76">
        <v>260</v>
      </c>
      <c r="AV32" s="76">
        <v>279</v>
      </c>
      <c r="AW32" s="76">
        <v>279</v>
      </c>
      <c r="AX32" s="76">
        <v>279</v>
      </c>
      <c r="AY32" s="76">
        <v>284</v>
      </c>
      <c r="AZ32" s="76">
        <v>289</v>
      </c>
      <c r="BA32" s="76">
        <v>295</v>
      </c>
      <c r="BB32" s="76">
        <v>300</v>
      </c>
      <c r="BC32" s="76">
        <v>305</v>
      </c>
      <c r="BD32" s="76">
        <v>306</v>
      </c>
      <c r="BE32" s="76">
        <v>310</v>
      </c>
      <c r="BF32" s="76">
        <v>311</v>
      </c>
      <c r="BG32" s="76">
        <v>313</v>
      </c>
      <c r="BH32" s="76">
        <v>316</v>
      </c>
      <c r="BI32" s="76">
        <v>318</v>
      </c>
      <c r="BJ32" s="76">
        <v>320</v>
      </c>
      <c r="BK32" s="76">
        <v>320</v>
      </c>
      <c r="BL32" s="76">
        <v>322</v>
      </c>
      <c r="BM32" s="76">
        <v>328</v>
      </c>
      <c r="BN32" s="76">
        <v>330</v>
      </c>
      <c r="BO32" s="76">
        <v>330</v>
      </c>
      <c r="BP32" s="76">
        <v>331</v>
      </c>
      <c r="BQ32" s="76">
        <v>331</v>
      </c>
      <c r="BR32" s="76">
        <v>331</v>
      </c>
      <c r="BS32" s="76">
        <v>331</v>
      </c>
      <c r="BT32" s="76">
        <v>333</v>
      </c>
      <c r="BU32" s="76">
        <v>335</v>
      </c>
      <c r="BV32" s="76">
        <v>342</v>
      </c>
      <c r="BW32" s="76">
        <v>342</v>
      </c>
      <c r="BX32" s="76">
        <v>345</v>
      </c>
      <c r="BY32" s="76">
        <v>345</v>
      </c>
      <c r="BZ32" s="76">
        <v>346</v>
      </c>
      <c r="CA32" s="76">
        <v>348</v>
      </c>
      <c r="CB32" s="76">
        <v>349</v>
      </c>
      <c r="CC32" s="76">
        <v>351</v>
      </c>
      <c r="CD32" s="76">
        <v>354</v>
      </c>
      <c r="CE32" s="76">
        <v>355</v>
      </c>
      <c r="CF32" s="76">
        <v>356</v>
      </c>
      <c r="CG32" s="76">
        <v>356</v>
      </c>
      <c r="CH32" s="76">
        <v>356</v>
      </c>
      <c r="CI32" s="76">
        <v>356</v>
      </c>
      <c r="CJ32" s="76">
        <v>356</v>
      </c>
      <c r="CK32" s="76">
        <v>357</v>
      </c>
      <c r="CL32" s="76">
        <v>358</v>
      </c>
      <c r="CM32" s="76">
        <v>361</v>
      </c>
      <c r="CN32" s="76">
        <v>361</v>
      </c>
      <c r="CO32" s="76">
        <v>361</v>
      </c>
      <c r="CP32" s="76">
        <v>363</v>
      </c>
      <c r="CQ32" s="76">
        <v>363</v>
      </c>
      <c r="CR32" s="76">
        <v>366</v>
      </c>
      <c r="CS32" s="76">
        <v>366</v>
      </c>
      <c r="CT32" s="76">
        <v>367</v>
      </c>
      <c r="CU32" s="76"/>
      <c r="CV32" s="76"/>
      <c r="CW32" s="76"/>
      <c r="CX32" s="76"/>
      <c r="CY32" s="76"/>
      <c r="CZ32" s="76"/>
      <c r="DA32" s="76"/>
      <c r="DB32" s="76"/>
      <c r="DC32" s="76"/>
      <c r="DD32" s="76"/>
      <c r="DE32" s="76"/>
      <c r="DF32" s="76"/>
      <c r="DG32" s="76"/>
      <c r="DH32" s="76"/>
      <c r="DI32" s="76"/>
      <c r="DJ32" s="76"/>
      <c r="DK32" s="76"/>
      <c r="DL32" s="76"/>
      <c r="DM32" s="76"/>
      <c r="DN32" s="76"/>
      <c r="DO32" s="76"/>
      <c r="DP32" s="76"/>
      <c r="DQ32" s="76"/>
      <c r="DR32" s="76"/>
      <c r="DS32" s="76"/>
      <c r="DT32" s="76"/>
      <c r="DU32" s="76"/>
      <c r="DV32" s="76"/>
      <c r="DW32" s="76"/>
      <c r="DX32" s="76"/>
      <c r="DY32" s="76"/>
      <c r="DZ32" s="76"/>
      <c r="EA32" s="76"/>
      <c r="EB32" s="76"/>
      <c r="EC32" s="76"/>
      <c r="ED32" s="76"/>
      <c r="EE32" s="76"/>
      <c r="EF32" s="76"/>
      <c r="EG32" s="76"/>
      <c r="EH32" s="76"/>
      <c r="EI32" s="76"/>
      <c r="EJ32" s="76"/>
      <c r="EK32" s="76"/>
      <c r="EL32" s="76"/>
      <c r="EM32" s="76"/>
      <c r="EN32" s="76"/>
      <c r="EO32" s="76"/>
      <c r="EP32" s="76"/>
      <c r="EQ32" s="76"/>
      <c r="ER32" s="76"/>
      <c r="ES32" s="76"/>
      <c r="ET32" s="76"/>
      <c r="EU32" s="76"/>
      <c r="EV32" s="76"/>
      <c r="EW32" s="76"/>
      <c r="EX32" s="76"/>
      <c r="EY32" s="76"/>
      <c r="EZ32" s="76"/>
      <c r="FA32" s="76"/>
      <c r="FB32" s="76"/>
      <c r="FC32" s="76"/>
      <c r="FD32" s="76"/>
      <c r="FE32" s="76"/>
      <c r="FF32" s="76"/>
      <c r="FG32" s="76"/>
      <c r="FH32" s="76"/>
      <c r="FI32" s="76"/>
      <c r="FJ32" s="76"/>
      <c r="FK32" s="76"/>
      <c r="FL32" s="76"/>
      <c r="FM32" s="76"/>
      <c r="FN32" s="76"/>
      <c r="FO32" s="76"/>
      <c r="FP32" s="76"/>
      <c r="FQ32" s="76"/>
      <c r="FR32" s="76"/>
      <c r="FS32" s="76"/>
      <c r="FT32" s="76"/>
      <c r="FU32" s="76"/>
      <c r="FV32" s="76"/>
      <c r="FW32" s="76"/>
      <c r="FX32" s="76"/>
      <c r="FY32" s="76"/>
      <c r="FZ32" s="76"/>
      <c r="GA32" s="76"/>
      <c r="GB32" s="76"/>
      <c r="GC32" s="76"/>
      <c r="GD32" s="76"/>
      <c r="GE32" s="76"/>
      <c r="GF32" s="76"/>
      <c r="GG32" s="76"/>
    </row>
    <row r="33" spans="2:189">
      <c r="B33" s="105"/>
      <c r="C33" s="35" t="s">
        <v>81</v>
      </c>
      <c r="D33" s="35">
        <v>0</v>
      </c>
      <c r="E33" s="35" t="e">
        <f>(E32-D32)/E32</f>
        <v>#DIV/0!</v>
      </c>
      <c r="F33" s="35">
        <v>0</v>
      </c>
      <c r="G33" s="35" t="e">
        <f t="shared" ref="G33" si="824">(G32-F32)/G32</f>
        <v>#DIV/0!</v>
      </c>
      <c r="H33" s="35">
        <v>0</v>
      </c>
      <c r="I33" s="35" t="e">
        <f t="shared" ref="I33" si="825">(I32-H32)/I32</f>
        <v>#DIV/0!</v>
      </c>
      <c r="J33" s="35">
        <v>0</v>
      </c>
      <c r="K33" s="35" t="e">
        <f t="shared" ref="K33" si="826">(K32-J32)/K32</f>
        <v>#DIV/0!</v>
      </c>
      <c r="L33" s="35">
        <v>0</v>
      </c>
      <c r="M33" s="35" t="e">
        <f t="shared" ref="M33" si="827">(M32-L32)/M32</f>
        <v>#DIV/0!</v>
      </c>
      <c r="N33" s="35">
        <v>0</v>
      </c>
      <c r="O33" s="35">
        <f t="shared" ref="O33" si="828">(O32-N32)/O32</f>
        <v>1</v>
      </c>
      <c r="P33" s="35">
        <v>0</v>
      </c>
      <c r="Q33" s="35">
        <f t="shared" ref="Q33" si="829">(Q32-P32)/Q32</f>
        <v>0</v>
      </c>
      <c r="R33" s="35">
        <v>0</v>
      </c>
      <c r="S33" s="35">
        <f t="shared" ref="S33" si="830">(S32-R32)/S32</f>
        <v>0.4</v>
      </c>
      <c r="T33" s="35">
        <v>0</v>
      </c>
      <c r="U33" s="35">
        <f t="shared" ref="U33" si="831">(U32-T32)/U32</f>
        <v>0.14285714285714285</v>
      </c>
      <c r="V33" s="35">
        <v>0</v>
      </c>
      <c r="W33" s="35">
        <f t="shared" ref="W33" si="832">(W32-V32)/W32</f>
        <v>0.23076923076923078</v>
      </c>
      <c r="X33" s="35">
        <v>0</v>
      </c>
      <c r="Y33" s="35">
        <f t="shared" ref="Y33" si="833">(Y32-X32)/Y32</f>
        <v>0.33333333333333331</v>
      </c>
      <c r="Z33" s="35">
        <v>0</v>
      </c>
      <c r="AA33" s="35">
        <f t="shared" ref="AA33" si="834">(AA32-Z32)/AA32</f>
        <v>0.13793103448275862</v>
      </c>
      <c r="AB33" s="35">
        <v>0</v>
      </c>
      <c r="AC33" s="35">
        <f t="shared" ref="AC33" si="835">(AC32-AB32)/AC32</f>
        <v>0.11428571428571428</v>
      </c>
      <c r="AD33" s="35">
        <v>0</v>
      </c>
      <c r="AE33" s="35">
        <f t="shared" ref="AE33" si="836">(AE32-AD32)/AE32</f>
        <v>8.6956521739130432E-2</v>
      </c>
      <c r="AF33" s="35">
        <v>0</v>
      </c>
      <c r="AG33" s="35">
        <f t="shared" ref="AG33" si="837">(AG32-AF32)/AG32</f>
        <v>0.30337078651685395</v>
      </c>
      <c r="AH33" s="35">
        <v>0</v>
      </c>
      <c r="AI33" s="35">
        <f t="shared" ref="AI33" si="838">(AI32-AH32)/AI32</f>
        <v>6.6037735849056603E-2</v>
      </c>
      <c r="AJ33" s="35">
        <v>0</v>
      </c>
      <c r="AK33" s="35">
        <f t="shared" ref="AK33" si="839">(AK32-AJ32)/AK32</f>
        <v>6.8965517241379309E-2</v>
      </c>
      <c r="AL33" s="35">
        <v>0</v>
      </c>
      <c r="AM33" s="35">
        <f t="shared" ref="AM33" si="840">(AM32-AL32)/AM32</f>
        <v>6.1643835616438353E-2</v>
      </c>
      <c r="AN33" s="35">
        <v>0</v>
      </c>
      <c r="AO33" s="35">
        <f t="shared" ref="AO33" si="841">(AO32-AN32)/AO32</f>
        <v>8.3798882681564241E-2</v>
      </c>
      <c r="AP33" s="35">
        <v>0</v>
      </c>
      <c r="AQ33" s="35">
        <f t="shared" ref="AQ33" si="842">(AQ32-AP32)/AQ32</f>
        <v>9.4527363184079602E-2</v>
      </c>
      <c r="AR33" s="35">
        <v>0</v>
      </c>
      <c r="AS33" s="35">
        <f t="shared" ref="AS33" si="843">(AS32-AR32)/AS32</f>
        <v>2.1367521367521368E-2</v>
      </c>
      <c r="AT33" s="35">
        <v>0</v>
      </c>
      <c r="AU33" s="35">
        <f t="shared" ref="AU33" si="844">(AU32-AT32)/AU32</f>
        <v>3.4615384615384617E-2</v>
      </c>
      <c r="AV33" s="35">
        <v>0</v>
      </c>
      <c r="AW33" s="35">
        <f t="shared" ref="AW33" si="845">(AW32-AV32)/AW32</f>
        <v>0</v>
      </c>
      <c r="AX33" s="35">
        <v>0</v>
      </c>
      <c r="AY33" s="35">
        <f t="shared" ref="AY33" si="846">(AY32-AX32)/AY32</f>
        <v>1.7605633802816902E-2</v>
      </c>
      <c r="AZ33" s="35">
        <v>0</v>
      </c>
      <c r="BA33" s="35">
        <f t="shared" ref="BA33" si="847">(BA32-AZ32)/BA32</f>
        <v>2.0338983050847456E-2</v>
      </c>
      <c r="BB33" s="35">
        <v>0</v>
      </c>
      <c r="BC33" s="35">
        <f t="shared" ref="BC33" si="848">(BC32-BB32)/BC32</f>
        <v>1.6393442622950821E-2</v>
      </c>
      <c r="BD33" s="35">
        <v>0</v>
      </c>
      <c r="BE33" s="35">
        <f t="shared" ref="BE33" si="849">(BE32-BD32)/BE32</f>
        <v>1.2903225806451613E-2</v>
      </c>
      <c r="BF33" s="35">
        <v>0</v>
      </c>
      <c r="BG33" s="35">
        <f t="shared" ref="BG33" si="850">(BG32-BF32)/BG32</f>
        <v>6.3897763578274758E-3</v>
      </c>
      <c r="BH33" s="35">
        <v>0</v>
      </c>
      <c r="BI33" s="35">
        <f t="shared" ref="BI33" si="851">(BI32-BH32)/BI32</f>
        <v>6.2893081761006293E-3</v>
      </c>
      <c r="BJ33" s="35">
        <v>0</v>
      </c>
      <c r="BK33" s="35">
        <f t="shared" ref="BK33" si="852">(BK32-BJ32)/BK32</f>
        <v>0</v>
      </c>
      <c r="BL33" s="35">
        <v>0</v>
      </c>
      <c r="BM33" s="35">
        <f t="shared" ref="BM33" si="853">(BM32-BL32)/BM32</f>
        <v>1.8292682926829267E-2</v>
      </c>
      <c r="BN33" s="35">
        <v>0</v>
      </c>
      <c r="BO33" s="35">
        <f t="shared" ref="BO33" si="854">(BO32-BN32)/BO32</f>
        <v>0</v>
      </c>
      <c r="BP33" s="35">
        <v>0</v>
      </c>
      <c r="BQ33" s="35">
        <f t="shared" ref="BQ33" si="855">(BQ32-BP32)/BQ32</f>
        <v>0</v>
      </c>
      <c r="BR33" s="35">
        <v>0</v>
      </c>
      <c r="BS33" s="35">
        <f t="shared" ref="BS33" si="856">(BS32-BR32)/BS32</f>
        <v>0</v>
      </c>
      <c r="BT33" s="35">
        <v>0</v>
      </c>
      <c r="BU33" s="35">
        <f t="shared" ref="BU33" si="857">(BU32-BT32)/BU32</f>
        <v>5.9701492537313433E-3</v>
      </c>
      <c r="BV33" s="35">
        <v>0</v>
      </c>
      <c r="BW33" s="35">
        <f t="shared" ref="BW33" si="858">(BW32-BV32)/BW32</f>
        <v>0</v>
      </c>
      <c r="BX33" s="35">
        <v>0</v>
      </c>
      <c r="BY33" s="35">
        <f t="shared" ref="BY33" si="859">(BY32-BX32)/BY32</f>
        <v>0</v>
      </c>
      <c r="BZ33" s="35">
        <v>0</v>
      </c>
      <c r="CA33" s="35">
        <f t="shared" ref="CA33" si="860">(CA32-BZ32)/CA32</f>
        <v>5.7471264367816091E-3</v>
      </c>
      <c r="CB33" s="35">
        <v>0</v>
      </c>
      <c r="CC33" s="35">
        <f t="shared" ref="CC33" si="861">(CC32-CB32)/CC32</f>
        <v>5.6980056980056983E-3</v>
      </c>
      <c r="CD33" s="35">
        <v>0</v>
      </c>
      <c r="CE33" s="35">
        <f t="shared" ref="CE33" si="862">(CE32-CD32)/CE32</f>
        <v>2.8169014084507044E-3</v>
      </c>
      <c r="CF33" s="35">
        <v>0</v>
      </c>
      <c r="CG33" s="35">
        <f t="shared" ref="CG33" si="863">(CG32-CF32)/CG32</f>
        <v>0</v>
      </c>
      <c r="CH33" s="35">
        <v>0</v>
      </c>
      <c r="CI33" s="35">
        <f t="shared" ref="CI33" si="864">(CI32-CH32)/CI32</f>
        <v>0</v>
      </c>
      <c r="CJ33" s="35">
        <v>0</v>
      </c>
      <c r="CK33" s="35">
        <f t="shared" ref="CK33" si="865">(CK32-CJ32)/CK32</f>
        <v>2.8011204481792717E-3</v>
      </c>
      <c r="CL33" s="35">
        <v>0</v>
      </c>
      <c r="CM33" s="35">
        <f t="shared" ref="CM33:CN33" si="866">(CM32-CL32)/CM32</f>
        <v>8.3102493074792248E-3</v>
      </c>
      <c r="CN33" s="35">
        <f t="shared" si="866"/>
        <v>0</v>
      </c>
      <c r="CO33" s="35">
        <f t="shared" ref="CO33" si="867">(CO32-CN32)/CO32</f>
        <v>0</v>
      </c>
      <c r="CP33" s="35">
        <f t="shared" ref="CP33" si="868">(CP32-CO32)/CP32</f>
        <v>5.5096418732782371E-3</v>
      </c>
      <c r="CQ33" s="35">
        <f t="shared" ref="CQ33" si="869">(CQ32-CP32)/CQ32</f>
        <v>0</v>
      </c>
      <c r="CR33" s="35">
        <f t="shared" ref="CR33" si="870">(CR32-CQ32)/CR32</f>
        <v>8.1967213114754103E-3</v>
      </c>
      <c r="CS33" s="35">
        <f t="shared" ref="CS33" si="871">(CS32-CR32)/CS32</f>
        <v>0</v>
      </c>
      <c r="CT33" s="35">
        <f t="shared" ref="CT33" si="872">(CT32-CS32)/CT32</f>
        <v>2.7247956403269754E-3</v>
      </c>
      <c r="CU33" s="35" t="e">
        <f t="shared" ref="CU33" si="873">(CU32-CT32)/CU32</f>
        <v>#DIV/0!</v>
      </c>
      <c r="CV33" s="35" t="e">
        <f t="shared" ref="CV33" si="874">(CV32-CU32)/CV32</f>
        <v>#DIV/0!</v>
      </c>
      <c r="CW33" s="35" t="e">
        <f t="shared" ref="CW33" si="875">(CW32-CV32)/CW32</f>
        <v>#DIV/0!</v>
      </c>
      <c r="CX33" s="35" t="e">
        <f t="shared" ref="CX33" si="876">(CX32-CW32)/CX32</f>
        <v>#DIV/0!</v>
      </c>
      <c r="CY33" s="35" t="e">
        <f t="shared" ref="CY33" si="877">(CY32-CX32)/CY32</f>
        <v>#DIV/0!</v>
      </c>
      <c r="CZ33" s="35" t="e">
        <f t="shared" ref="CZ33" si="878">(CZ32-CY32)/CZ32</f>
        <v>#DIV/0!</v>
      </c>
      <c r="DA33" s="35" t="e">
        <f t="shared" ref="DA33" si="879">(DA32-CZ32)/DA32</f>
        <v>#DIV/0!</v>
      </c>
      <c r="DB33" s="35" t="e">
        <f t="shared" ref="DB33" si="880">(DB32-DA32)/DB32</f>
        <v>#DIV/0!</v>
      </c>
      <c r="DC33" s="35" t="e">
        <f t="shared" ref="DC33" si="881">(DC32-DB32)/DC32</f>
        <v>#DIV/0!</v>
      </c>
      <c r="DD33" s="35" t="e">
        <f t="shared" ref="DD33" si="882">(DD32-DC32)/DD32</f>
        <v>#DIV/0!</v>
      </c>
      <c r="DE33" s="35" t="e">
        <f t="shared" ref="DE33" si="883">(DE32-DD32)/DE32</f>
        <v>#DIV/0!</v>
      </c>
      <c r="DF33" s="35" t="e">
        <f t="shared" ref="DF33" si="884">(DF32-DE32)/DF32</f>
        <v>#DIV/0!</v>
      </c>
      <c r="DG33" s="35" t="e">
        <f t="shared" ref="DG33" si="885">(DG32-DF32)/DG32</f>
        <v>#DIV/0!</v>
      </c>
      <c r="DH33" s="35" t="e">
        <f t="shared" ref="DH33" si="886">(DH32-DG32)/DH32</f>
        <v>#DIV/0!</v>
      </c>
      <c r="DI33" s="35" t="e">
        <f t="shared" ref="DI33" si="887">(DI32-DH32)/DI32</f>
        <v>#DIV/0!</v>
      </c>
      <c r="DJ33" s="35" t="e">
        <f t="shared" ref="DJ33" si="888">(DJ32-DI32)/DJ32</f>
        <v>#DIV/0!</v>
      </c>
      <c r="DK33" s="35" t="e">
        <f t="shared" ref="DK33" si="889">(DK32-DJ32)/DK32</f>
        <v>#DIV/0!</v>
      </c>
      <c r="DL33" s="35" t="e">
        <f t="shared" ref="DL33" si="890">(DL32-DK32)/DL32</f>
        <v>#DIV/0!</v>
      </c>
      <c r="DM33" s="35" t="e">
        <f t="shared" ref="DM33" si="891">(DM32-DL32)/DM32</f>
        <v>#DIV/0!</v>
      </c>
      <c r="DN33" s="35" t="e">
        <f t="shared" ref="DN33" si="892">(DN32-DM32)/DN32</f>
        <v>#DIV/0!</v>
      </c>
      <c r="DO33" s="35" t="e">
        <f t="shared" ref="DO33" si="893">(DO32-DN32)/DO32</f>
        <v>#DIV/0!</v>
      </c>
      <c r="DP33" s="35" t="e">
        <f t="shared" ref="DP33" si="894">(DP32-DO32)/DP32</f>
        <v>#DIV/0!</v>
      </c>
      <c r="DQ33" s="35" t="e">
        <f t="shared" ref="DQ33" si="895">(DQ32-DP32)/DQ32</f>
        <v>#DIV/0!</v>
      </c>
      <c r="DR33" s="35" t="e">
        <f t="shared" ref="DR33" si="896">(DR32-DQ32)/DR32</f>
        <v>#DIV/0!</v>
      </c>
      <c r="DS33" s="35" t="e">
        <f t="shared" ref="DS33" si="897">(DS32-DR32)/DS32</f>
        <v>#DIV/0!</v>
      </c>
      <c r="DT33" s="35" t="e">
        <f t="shared" ref="DT33" si="898">(DT32-DS32)/DT32</f>
        <v>#DIV/0!</v>
      </c>
      <c r="DU33" s="35" t="e">
        <f t="shared" ref="DU33" si="899">(DU32-DT32)/DU32</f>
        <v>#DIV/0!</v>
      </c>
      <c r="DV33" s="35" t="e">
        <f t="shared" ref="DV33" si="900">(DV32-DU32)/DV32</f>
        <v>#DIV/0!</v>
      </c>
      <c r="DW33" s="35" t="e">
        <f t="shared" ref="DW33" si="901">(DW32-DV32)/DW32</f>
        <v>#DIV/0!</v>
      </c>
      <c r="DX33" s="35" t="e">
        <f t="shared" ref="DX33" si="902">(DX32-DW32)/DX32</f>
        <v>#DIV/0!</v>
      </c>
      <c r="DY33" s="35" t="e">
        <f t="shared" ref="DY33" si="903">(DY32-DX32)/DY32</f>
        <v>#DIV/0!</v>
      </c>
      <c r="DZ33" s="35" t="e">
        <f t="shared" ref="DZ33" si="904">(DZ32-DY32)/DZ32</f>
        <v>#DIV/0!</v>
      </c>
      <c r="EA33" s="35" t="e">
        <f t="shared" ref="EA33" si="905">(EA32-DZ32)/EA32</f>
        <v>#DIV/0!</v>
      </c>
      <c r="EB33" s="35" t="e">
        <f t="shared" ref="EB33" si="906">(EB32-EA32)/EB32</f>
        <v>#DIV/0!</v>
      </c>
      <c r="EC33" s="35" t="e">
        <f t="shared" ref="EC33" si="907">(EC32-EB32)/EC32</f>
        <v>#DIV/0!</v>
      </c>
      <c r="ED33" s="35" t="e">
        <f t="shared" ref="ED33" si="908">(ED32-EC32)/ED32</f>
        <v>#DIV/0!</v>
      </c>
      <c r="EE33" s="35" t="e">
        <f t="shared" ref="EE33" si="909">(EE32-ED32)/EE32</f>
        <v>#DIV/0!</v>
      </c>
      <c r="EF33" s="35" t="e">
        <f t="shared" ref="EF33" si="910">(EF32-EE32)/EF32</f>
        <v>#DIV/0!</v>
      </c>
      <c r="EG33" s="35" t="e">
        <f t="shared" ref="EG33" si="911">(EG32-EF32)/EG32</f>
        <v>#DIV/0!</v>
      </c>
      <c r="EH33" s="35" t="e">
        <f t="shared" ref="EH33" si="912">(EH32-EG32)/EH32</f>
        <v>#DIV/0!</v>
      </c>
      <c r="EI33" s="35" t="e">
        <f t="shared" ref="EI33" si="913">(EI32-EH32)/EI32</f>
        <v>#DIV/0!</v>
      </c>
      <c r="EJ33" s="35" t="e">
        <f t="shared" ref="EJ33" si="914">(EJ32-EI32)/EJ32</f>
        <v>#DIV/0!</v>
      </c>
      <c r="EK33" s="35" t="e">
        <f t="shared" ref="EK33" si="915">(EK32-EJ32)/EK32</f>
        <v>#DIV/0!</v>
      </c>
      <c r="EL33" s="35" t="e">
        <f t="shared" ref="EL33" si="916">(EL32-EK32)/EL32</f>
        <v>#DIV/0!</v>
      </c>
      <c r="EM33" s="35" t="e">
        <f t="shared" ref="EM33" si="917">(EM32-EL32)/EM32</f>
        <v>#DIV/0!</v>
      </c>
      <c r="EN33" s="35" t="e">
        <f t="shared" ref="EN33" si="918">(EN32-EM32)/EN32</f>
        <v>#DIV/0!</v>
      </c>
      <c r="EO33" s="35" t="e">
        <f t="shared" ref="EO33" si="919">(EO32-EN32)/EO32</f>
        <v>#DIV/0!</v>
      </c>
      <c r="EP33" s="35" t="e">
        <f t="shared" ref="EP33" si="920">(EP32-EO32)/EP32</f>
        <v>#DIV/0!</v>
      </c>
      <c r="EQ33" s="35" t="e">
        <f t="shared" ref="EQ33" si="921">(EQ32-EP32)/EQ32</f>
        <v>#DIV/0!</v>
      </c>
      <c r="ER33" s="35" t="e">
        <f t="shared" ref="ER33" si="922">(ER32-EQ32)/ER32</f>
        <v>#DIV/0!</v>
      </c>
      <c r="ES33" s="35" t="e">
        <f t="shared" ref="ES33" si="923">(ES32-ER32)/ES32</f>
        <v>#DIV/0!</v>
      </c>
      <c r="ET33" s="35" t="e">
        <f t="shared" ref="ET33" si="924">(ET32-ES32)/ET32</f>
        <v>#DIV/0!</v>
      </c>
      <c r="EU33" s="35" t="e">
        <f t="shared" ref="EU33" si="925">(EU32-ET32)/EU32</f>
        <v>#DIV/0!</v>
      </c>
      <c r="EV33" s="35" t="e">
        <f t="shared" ref="EV33" si="926">(EV32-EU32)/EV32</f>
        <v>#DIV/0!</v>
      </c>
      <c r="EW33" s="35" t="e">
        <f t="shared" ref="EW33" si="927">(EW32-EV32)/EW32</f>
        <v>#DIV/0!</v>
      </c>
      <c r="EX33" s="35" t="e">
        <f t="shared" ref="EX33" si="928">(EX32-EW32)/EX32</f>
        <v>#DIV/0!</v>
      </c>
      <c r="EY33" s="35" t="e">
        <f t="shared" ref="EY33" si="929">(EY32-EX32)/EY32</f>
        <v>#DIV/0!</v>
      </c>
      <c r="EZ33" s="35" t="e">
        <f t="shared" ref="EZ33" si="930">(EZ32-EY32)/EZ32</f>
        <v>#DIV/0!</v>
      </c>
      <c r="FA33" s="35" t="e">
        <f t="shared" ref="FA33" si="931">(FA32-EZ32)/FA32</f>
        <v>#DIV/0!</v>
      </c>
      <c r="FB33" s="35" t="e">
        <f t="shared" ref="FB33" si="932">(FB32-FA32)/FB32</f>
        <v>#DIV/0!</v>
      </c>
      <c r="FC33" s="35" t="e">
        <f t="shared" ref="FC33" si="933">(FC32-FB32)/FC32</f>
        <v>#DIV/0!</v>
      </c>
      <c r="FD33" s="35" t="e">
        <f t="shared" ref="FD33" si="934">(FD32-FC32)/FD32</f>
        <v>#DIV/0!</v>
      </c>
      <c r="FE33" s="35" t="e">
        <f t="shared" ref="FE33" si="935">(FE32-FD32)/FE32</f>
        <v>#DIV/0!</v>
      </c>
      <c r="FF33" s="35" t="e">
        <f t="shared" ref="FF33" si="936">(FF32-FE32)/FF32</f>
        <v>#DIV/0!</v>
      </c>
      <c r="FG33" s="35" t="e">
        <f t="shared" ref="FG33" si="937">(FG32-FF32)/FG32</f>
        <v>#DIV/0!</v>
      </c>
      <c r="FH33" s="35" t="e">
        <f t="shared" ref="FH33" si="938">(FH32-FG32)/FH32</f>
        <v>#DIV/0!</v>
      </c>
      <c r="FI33" s="35" t="e">
        <f t="shared" ref="FI33" si="939">(FI32-FH32)/FI32</f>
        <v>#DIV/0!</v>
      </c>
      <c r="FJ33" s="35" t="e">
        <f t="shared" ref="FJ33" si="940">(FJ32-FI32)/FJ32</f>
        <v>#DIV/0!</v>
      </c>
      <c r="FK33" s="35" t="e">
        <f t="shared" ref="FK33" si="941">(FK32-FJ32)/FK32</f>
        <v>#DIV/0!</v>
      </c>
      <c r="FL33" s="35" t="e">
        <f t="shared" ref="FL33" si="942">(FL32-FK32)/FL32</f>
        <v>#DIV/0!</v>
      </c>
      <c r="FM33" s="35" t="e">
        <f t="shared" ref="FM33" si="943">(FM32-FL32)/FM32</f>
        <v>#DIV/0!</v>
      </c>
      <c r="FN33" s="35" t="e">
        <f t="shared" ref="FN33" si="944">(FN32-FM32)/FN32</f>
        <v>#DIV/0!</v>
      </c>
      <c r="FO33" s="35" t="e">
        <f t="shared" ref="FO33" si="945">(FO32-FN32)/FO32</f>
        <v>#DIV/0!</v>
      </c>
      <c r="FP33" s="35" t="e">
        <f t="shared" ref="FP33" si="946">(FP32-FO32)/FP32</f>
        <v>#DIV/0!</v>
      </c>
      <c r="FQ33" s="35" t="e">
        <f t="shared" ref="FQ33" si="947">(FQ32-FP32)/FQ32</f>
        <v>#DIV/0!</v>
      </c>
      <c r="FR33" s="35" t="e">
        <f t="shared" ref="FR33" si="948">(FR32-FQ32)/FR32</f>
        <v>#DIV/0!</v>
      </c>
      <c r="FS33" s="35" t="e">
        <f t="shared" ref="FS33" si="949">(FS32-FR32)/FS32</f>
        <v>#DIV/0!</v>
      </c>
      <c r="FT33" s="35" t="e">
        <f t="shared" ref="FT33" si="950">(FT32-FS32)/FT32</f>
        <v>#DIV/0!</v>
      </c>
      <c r="FU33" s="35" t="e">
        <f t="shared" ref="FU33" si="951">(FU32-FT32)/FU32</f>
        <v>#DIV/0!</v>
      </c>
      <c r="FV33" s="35" t="e">
        <f t="shared" ref="FV33" si="952">(FV32-FU32)/FV32</f>
        <v>#DIV/0!</v>
      </c>
      <c r="FW33" s="35" t="e">
        <f t="shared" ref="FW33" si="953">(FW32-FV32)/FW32</f>
        <v>#DIV/0!</v>
      </c>
      <c r="FX33" s="35" t="e">
        <f t="shared" ref="FX33" si="954">(FX32-FW32)/FX32</f>
        <v>#DIV/0!</v>
      </c>
      <c r="FY33" s="35" t="e">
        <f t="shared" ref="FY33" si="955">(FY32-FX32)/FY32</f>
        <v>#DIV/0!</v>
      </c>
      <c r="FZ33" s="35" t="e">
        <f t="shared" ref="FZ33" si="956">(FZ32-FY32)/FZ32</f>
        <v>#DIV/0!</v>
      </c>
      <c r="GA33" s="35" t="e">
        <f t="shared" ref="GA33" si="957">(GA32-FZ32)/GA32</f>
        <v>#DIV/0!</v>
      </c>
      <c r="GB33" s="35" t="e">
        <f t="shared" ref="GB33" si="958">(GB32-GA32)/GB32</f>
        <v>#DIV/0!</v>
      </c>
      <c r="GC33" s="35" t="e">
        <f t="shared" ref="GC33" si="959">(GC32-GB32)/GC32</f>
        <v>#DIV/0!</v>
      </c>
      <c r="GD33" s="35" t="e">
        <f t="shared" ref="GD33" si="960">(GD32-GC32)/GD32</f>
        <v>#DIV/0!</v>
      </c>
      <c r="GE33" s="35" t="e">
        <f t="shared" ref="GE33" si="961">(GE32-GD32)/GE32</f>
        <v>#DIV/0!</v>
      </c>
      <c r="GF33" s="35" t="e">
        <f t="shared" ref="GF33" si="962">(GF32-GE32)/GF32</f>
        <v>#DIV/0!</v>
      </c>
      <c r="GG33" s="35" t="e">
        <f t="shared" ref="GG33" si="963">(GG32-GF32)/GG32</f>
        <v>#DIV/0!</v>
      </c>
    </row>
    <row r="34" spans="2:189" ht="16" thickBot="1">
      <c r="B34" s="105"/>
      <c r="C34" s="36" t="s">
        <v>80</v>
      </c>
      <c r="D34" s="56">
        <v>0</v>
      </c>
      <c r="E34" s="56">
        <f>E32-D32</f>
        <v>0</v>
      </c>
      <c r="F34" s="56">
        <v>0</v>
      </c>
      <c r="G34" s="56">
        <f t="shared" ref="G34" si="964">G32-F32</f>
        <v>0</v>
      </c>
      <c r="H34" s="56">
        <v>0</v>
      </c>
      <c r="I34" s="56">
        <f t="shared" ref="I34" si="965">I32-H32</f>
        <v>0</v>
      </c>
      <c r="J34" s="56">
        <v>0</v>
      </c>
      <c r="K34" s="56">
        <f t="shared" ref="K34" si="966">K32-J32</f>
        <v>0</v>
      </c>
      <c r="L34" s="56">
        <v>0</v>
      </c>
      <c r="M34" s="56">
        <f t="shared" ref="M34" si="967">M32-L32</f>
        <v>0</v>
      </c>
      <c r="N34" s="56">
        <v>0</v>
      </c>
      <c r="O34" s="56">
        <f t="shared" ref="O34" si="968">O32-N32</f>
        <v>1</v>
      </c>
      <c r="P34" s="56">
        <v>0</v>
      </c>
      <c r="Q34" s="56">
        <f t="shared" ref="Q34" si="969">Q32-P32</f>
        <v>0</v>
      </c>
      <c r="R34" s="56">
        <v>0</v>
      </c>
      <c r="S34" s="56">
        <f t="shared" ref="S34" si="970">S32-R32</f>
        <v>2</v>
      </c>
      <c r="T34" s="56">
        <v>0</v>
      </c>
      <c r="U34" s="56">
        <f t="shared" ref="U34" si="971">U32-T32</f>
        <v>1</v>
      </c>
      <c r="V34" s="56">
        <v>0</v>
      </c>
      <c r="W34" s="56">
        <f t="shared" ref="W34" si="972">W32-V32</f>
        <v>3</v>
      </c>
      <c r="X34" s="56">
        <v>0</v>
      </c>
      <c r="Y34" s="56">
        <f t="shared" ref="Y34" si="973">Y32-X32</f>
        <v>7</v>
      </c>
      <c r="Z34" s="56">
        <v>0</v>
      </c>
      <c r="AA34" s="56">
        <f t="shared" ref="AA34" si="974">AA32-Z32</f>
        <v>4</v>
      </c>
      <c r="AB34" s="56">
        <v>0</v>
      </c>
      <c r="AC34" s="56">
        <f t="shared" ref="AC34" si="975">AC32-AB32</f>
        <v>4</v>
      </c>
      <c r="AD34" s="56">
        <v>0</v>
      </c>
      <c r="AE34" s="56">
        <f t="shared" ref="AE34" si="976">AE32-AD32</f>
        <v>4</v>
      </c>
      <c r="AF34" s="56">
        <v>0</v>
      </c>
      <c r="AG34" s="56">
        <f t="shared" ref="AG34" si="977">AG32-AF32</f>
        <v>27</v>
      </c>
      <c r="AH34" s="56">
        <v>0</v>
      </c>
      <c r="AI34" s="56">
        <f t="shared" ref="AI34" si="978">AI32-AH32</f>
        <v>7</v>
      </c>
      <c r="AJ34" s="56">
        <v>0</v>
      </c>
      <c r="AK34" s="56">
        <f t="shared" ref="AK34" si="979">AK32-AJ32</f>
        <v>8</v>
      </c>
      <c r="AL34" s="56">
        <v>0</v>
      </c>
      <c r="AM34" s="56">
        <f t="shared" ref="AM34" si="980">AM32-AL32</f>
        <v>9</v>
      </c>
      <c r="AN34" s="56">
        <v>0</v>
      </c>
      <c r="AO34" s="56">
        <f t="shared" ref="AO34" si="981">AO32-AN32</f>
        <v>15</v>
      </c>
      <c r="AP34" s="56">
        <v>0</v>
      </c>
      <c r="AQ34" s="56">
        <f t="shared" ref="AQ34" si="982">AQ32-AP32</f>
        <v>19</v>
      </c>
      <c r="AR34" s="56">
        <v>0</v>
      </c>
      <c r="AS34" s="56">
        <f t="shared" ref="AS34" si="983">AS32-AR32</f>
        <v>5</v>
      </c>
      <c r="AT34" s="56">
        <v>0</v>
      </c>
      <c r="AU34" s="56">
        <f t="shared" ref="AU34" si="984">AU32-AT32</f>
        <v>9</v>
      </c>
      <c r="AV34" s="56">
        <v>0</v>
      </c>
      <c r="AW34" s="56">
        <f t="shared" ref="AW34" si="985">AW32-AV32</f>
        <v>0</v>
      </c>
      <c r="AX34" s="56">
        <v>0</v>
      </c>
      <c r="AY34" s="56">
        <f t="shared" ref="AY34" si="986">AY32-AX32</f>
        <v>5</v>
      </c>
      <c r="AZ34" s="56">
        <v>0</v>
      </c>
      <c r="BA34" s="56">
        <f t="shared" ref="BA34" si="987">BA32-AZ32</f>
        <v>6</v>
      </c>
      <c r="BB34" s="56">
        <v>0</v>
      </c>
      <c r="BC34" s="56">
        <f t="shared" ref="BC34" si="988">BC32-BB32</f>
        <v>5</v>
      </c>
      <c r="BD34" s="56">
        <v>0</v>
      </c>
      <c r="BE34" s="56">
        <f t="shared" ref="BE34" si="989">BE32-BD32</f>
        <v>4</v>
      </c>
      <c r="BF34" s="56">
        <v>0</v>
      </c>
      <c r="BG34" s="56">
        <f t="shared" ref="BG34" si="990">BG32-BF32</f>
        <v>2</v>
      </c>
      <c r="BH34" s="56">
        <v>0</v>
      </c>
      <c r="BI34" s="56">
        <f t="shared" ref="BI34" si="991">BI32-BH32</f>
        <v>2</v>
      </c>
      <c r="BJ34" s="56">
        <v>0</v>
      </c>
      <c r="BK34" s="56">
        <f t="shared" ref="BK34" si="992">BK32-BJ32</f>
        <v>0</v>
      </c>
      <c r="BL34" s="56">
        <v>0</v>
      </c>
      <c r="BM34" s="56">
        <f t="shared" ref="BM34" si="993">BM32-BL32</f>
        <v>6</v>
      </c>
      <c r="BN34" s="56">
        <v>0</v>
      </c>
      <c r="BO34" s="56">
        <f t="shared" ref="BO34" si="994">BO32-BN32</f>
        <v>0</v>
      </c>
      <c r="BP34" s="56">
        <v>0</v>
      </c>
      <c r="BQ34" s="56">
        <f t="shared" ref="BQ34" si="995">BQ32-BP32</f>
        <v>0</v>
      </c>
      <c r="BR34" s="56">
        <v>0</v>
      </c>
      <c r="BS34" s="56">
        <f t="shared" ref="BS34" si="996">BS32-BR32</f>
        <v>0</v>
      </c>
      <c r="BT34" s="56">
        <v>0</v>
      </c>
      <c r="BU34" s="56">
        <f t="shared" ref="BU34" si="997">BU32-BT32</f>
        <v>2</v>
      </c>
      <c r="BV34" s="56">
        <v>0</v>
      </c>
      <c r="BW34" s="56">
        <f t="shared" ref="BW34" si="998">BW32-BV32</f>
        <v>0</v>
      </c>
      <c r="BX34" s="56">
        <v>0</v>
      </c>
      <c r="BY34" s="56">
        <f t="shared" ref="BY34" si="999">BY32-BX32</f>
        <v>0</v>
      </c>
      <c r="BZ34" s="56">
        <v>0</v>
      </c>
      <c r="CA34" s="56">
        <f t="shared" ref="CA34" si="1000">CA32-BZ32</f>
        <v>2</v>
      </c>
      <c r="CB34" s="56">
        <v>0</v>
      </c>
      <c r="CC34" s="56">
        <f t="shared" ref="CC34" si="1001">CC32-CB32</f>
        <v>2</v>
      </c>
      <c r="CD34" s="56">
        <v>0</v>
      </c>
      <c r="CE34" s="56">
        <f t="shared" ref="CE34" si="1002">CE32-CD32</f>
        <v>1</v>
      </c>
      <c r="CF34" s="56">
        <v>0</v>
      </c>
      <c r="CG34" s="56">
        <f t="shared" ref="CG34" si="1003">CG32-CF32</f>
        <v>0</v>
      </c>
      <c r="CH34" s="56">
        <v>0</v>
      </c>
      <c r="CI34" s="56">
        <f t="shared" ref="CI34" si="1004">CI32-CH32</f>
        <v>0</v>
      </c>
      <c r="CJ34" s="56">
        <v>0</v>
      </c>
      <c r="CK34" s="56">
        <f t="shared" ref="CK34" si="1005">CK32-CJ32</f>
        <v>1</v>
      </c>
      <c r="CL34" s="56">
        <v>0</v>
      </c>
      <c r="CM34" s="56">
        <f t="shared" ref="CM34:CN34" si="1006">CM32-CL32</f>
        <v>3</v>
      </c>
      <c r="CN34" s="56">
        <f t="shared" si="1006"/>
        <v>0</v>
      </c>
      <c r="CO34" s="56">
        <f t="shared" ref="CO34:EI34" si="1007">CO32-CN32</f>
        <v>0</v>
      </c>
      <c r="CP34" s="56">
        <f t="shared" si="1007"/>
        <v>2</v>
      </c>
      <c r="CQ34" s="56">
        <f t="shared" si="1007"/>
        <v>0</v>
      </c>
      <c r="CR34" s="56">
        <f t="shared" si="1007"/>
        <v>3</v>
      </c>
      <c r="CS34" s="56">
        <f t="shared" si="1007"/>
        <v>0</v>
      </c>
      <c r="CT34" s="56">
        <f t="shared" si="1007"/>
        <v>1</v>
      </c>
      <c r="CU34" s="56">
        <f t="shared" si="1007"/>
        <v>-367</v>
      </c>
      <c r="CV34" s="56">
        <f t="shared" si="1007"/>
        <v>0</v>
      </c>
      <c r="CW34" s="56">
        <f t="shared" si="1007"/>
        <v>0</v>
      </c>
      <c r="CX34" s="56">
        <f t="shared" si="1007"/>
        <v>0</v>
      </c>
      <c r="CY34" s="56">
        <f t="shared" si="1007"/>
        <v>0</v>
      </c>
      <c r="CZ34" s="56">
        <f t="shared" si="1007"/>
        <v>0</v>
      </c>
      <c r="DA34" s="56">
        <f t="shared" si="1007"/>
        <v>0</v>
      </c>
      <c r="DB34" s="56">
        <f t="shared" si="1007"/>
        <v>0</v>
      </c>
      <c r="DC34" s="56">
        <f t="shared" si="1007"/>
        <v>0</v>
      </c>
      <c r="DD34" s="56">
        <f t="shared" si="1007"/>
        <v>0</v>
      </c>
      <c r="DE34" s="56">
        <f t="shared" si="1007"/>
        <v>0</v>
      </c>
      <c r="DF34" s="56">
        <f t="shared" si="1007"/>
        <v>0</v>
      </c>
      <c r="DG34" s="56">
        <f t="shared" si="1007"/>
        <v>0</v>
      </c>
      <c r="DH34" s="56">
        <f t="shared" si="1007"/>
        <v>0</v>
      </c>
      <c r="DI34" s="56">
        <f t="shared" si="1007"/>
        <v>0</v>
      </c>
      <c r="DJ34" s="56">
        <f t="shared" si="1007"/>
        <v>0</v>
      </c>
      <c r="DK34" s="56">
        <f t="shared" si="1007"/>
        <v>0</v>
      </c>
      <c r="DL34" s="56">
        <f t="shared" si="1007"/>
        <v>0</v>
      </c>
      <c r="DM34" s="56">
        <f t="shared" si="1007"/>
        <v>0</v>
      </c>
      <c r="DN34" s="56">
        <f t="shared" si="1007"/>
        <v>0</v>
      </c>
      <c r="DO34" s="56">
        <f t="shared" si="1007"/>
        <v>0</v>
      </c>
      <c r="DP34" s="56">
        <f t="shared" si="1007"/>
        <v>0</v>
      </c>
      <c r="DQ34" s="56">
        <f t="shared" si="1007"/>
        <v>0</v>
      </c>
      <c r="DR34" s="56">
        <f t="shared" si="1007"/>
        <v>0</v>
      </c>
      <c r="DS34" s="56">
        <f t="shared" si="1007"/>
        <v>0</v>
      </c>
      <c r="DT34" s="56">
        <f t="shared" si="1007"/>
        <v>0</v>
      </c>
      <c r="DU34" s="56">
        <f t="shared" si="1007"/>
        <v>0</v>
      </c>
      <c r="DV34" s="56">
        <f t="shared" si="1007"/>
        <v>0</v>
      </c>
      <c r="DW34" s="56">
        <f t="shared" si="1007"/>
        <v>0</v>
      </c>
      <c r="DX34" s="56">
        <f t="shared" si="1007"/>
        <v>0</v>
      </c>
      <c r="DY34" s="56">
        <f t="shared" si="1007"/>
        <v>0</v>
      </c>
      <c r="DZ34" s="56">
        <f t="shared" si="1007"/>
        <v>0</v>
      </c>
      <c r="EA34" s="56">
        <f t="shared" si="1007"/>
        <v>0</v>
      </c>
      <c r="EB34" s="56">
        <f t="shared" si="1007"/>
        <v>0</v>
      </c>
      <c r="EC34" s="56">
        <f t="shared" si="1007"/>
        <v>0</v>
      </c>
      <c r="ED34" s="56">
        <f t="shared" si="1007"/>
        <v>0</v>
      </c>
      <c r="EE34" s="56">
        <f t="shared" si="1007"/>
        <v>0</v>
      </c>
      <c r="EF34" s="56">
        <f t="shared" si="1007"/>
        <v>0</v>
      </c>
      <c r="EG34" s="56">
        <f t="shared" si="1007"/>
        <v>0</v>
      </c>
      <c r="EH34" s="56">
        <f t="shared" si="1007"/>
        <v>0</v>
      </c>
      <c r="EI34" s="56">
        <f t="shared" si="1007"/>
        <v>0</v>
      </c>
      <c r="EJ34" s="56">
        <f t="shared" ref="EJ34:GG34" si="1008">EJ32-EI32</f>
        <v>0</v>
      </c>
      <c r="EK34" s="56">
        <f t="shared" si="1008"/>
        <v>0</v>
      </c>
      <c r="EL34" s="56">
        <f t="shared" si="1008"/>
        <v>0</v>
      </c>
      <c r="EM34" s="56">
        <f t="shared" si="1008"/>
        <v>0</v>
      </c>
      <c r="EN34" s="56">
        <f t="shared" si="1008"/>
        <v>0</v>
      </c>
      <c r="EO34" s="56">
        <f t="shared" si="1008"/>
        <v>0</v>
      </c>
      <c r="EP34" s="56">
        <f t="shared" si="1008"/>
        <v>0</v>
      </c>
      <c r="EQ34" s="56">
        <f t="shared" si="1008"/>
        <v>0</v>
      </c>
      <c r="ER34" s="56">
        <f t="shared" si="1008"/>
        <v>0</v>
      </c>
      <c r="ES34" s="56">
        <f t="shared" si="1008"/>
        <v>0</v>
      </c>
      <c r="ET34" s="56">
        <f t="shared" si="1008"/>
        <v>0</v>
      </c>
      <c r="EU34" s="56">
        <f t="shared" si="1008"/>
        <v>0</v>
      </c>
      <c r="EV34" s="56">
        <f t="shared" si="1008"/>
        <v>0</v>
      </c>
      <c r="EW34" s="56">
        <f t="shared" si="1008"/>
        <v>0</v>
      </c>
      <c r="EX34" s="56">
        <f t="shared" si="1008"/>
        <v>0</v>
      </c>
      <c r="EY34" s="56">
        <f t="shared" si="1008"/>
        <v>0</v>
      </c>
      <c r="EZ34" s="56">
        <f t="shared" si="1008"/>
        <v>0</v>
      </c>
      <c r="FA34" s="56">
        <f t="shared" si="1008"/>
        <v>0</v>
      </c>
      <c r="FB34" s="56">
        <f t="shared" si="1008"/>
        <v>0</v>
      </c>
      <c r="FC34" s="56">
        <f t="shared" si="1008"/>
        <v>0</v>
      </c>
      <c r="FD34" s="56">
        <f t="shared" si="1008"/>
        <v>0</v>
      </c>
      <c r="FE34" s="56">
        <f t="shared" si="1008"/>
        <v>0</v>
      </c>
      <c r="FF34" s="56">
        <f t="shared" si="1008"/>
        <v>0</v>
      </c>
      <c r="FG34" s="56">
        <f t="shared" si="1008"/>
        <v>0</v>
      </c>
      <c r="FH34" s="56">
        <f t="shared" si="1008"/>
        <v>0</v>
      </c>
      <c r="FI34" s="56">
        <f t="shared" si="1008"/>
        <v>0</v>
      </c>
      <c r="FJ34" s="56">
        <f t="shared" si="1008"/>
        <v>0</v>
      </c>
      <c r="FK34" s="56">
        <f t="shared" si="1008"/>
        <v>0</v>
      </c>
      <c r="FL34" s="56">
        <f t="shared" si="1008"/>
        <v>0</v>
      </c>
      <c r="FM34" s="56">
        <f t="shared" si="1008"/>
        <v>0</v>
      </c>
      <c r="FN34" s="56">
        <f t="shared" si="1008"/>
        <v>0</v>
      </c>
      <c r="FO34" s="56">
        <f t="shared" si="1008"/>
        <v>0</v>
      </c>
      <c r="FP34" s="56">
        <f t="shared" si="1008"/>
        <v>0</v>
      </c>
      <c r="FQ34" s="56">
        <f t="shared" si="1008"/>
        <v>0</v>
      </c>
      <c r="FR34" s="56">
        <f t="shared" si="1008"/>
        <v>0</v>
      </c>
      <c r="FS34" s="56">
        <f t="shared" si="1008"/>
        <v>0</v>
      </c>
      <c r="FT34" s="56">
        <f t="shared" si="1008"/>
        <v>0</v>
      </c>
      <c r="FU34" s="56">
        <f t="shared" si="1008"/>
        <v>0</v>
      </c>
      <c r="FV34" s="56">
        <f t="shared" si="1008"/>
        <v>0</v>
      </c>
      <c r="FW34" s="56">
        <f t="shared" si="1008"/>
        <v>0</v>
      </c>
      <c r="FX34" s="56">
        <f t="shared" si="1008"/>
        <v>0</v>
      </c>
      <c r="FY34" s="56">
        <f t="shared" si="1008"/>
        <v>0</v>
      </c>
      <c r="FZ34" s="56">
        <f t="shared" si="1008"/>
        <v>0</v>
      </c>
      <c r="GA34" s="56">
        <f t="shared" si="1008"/>
        <v>0</v>
      </c>
      <c r="GB34" s="56">
        <f t="shared" si="1008"/>
        <v>0</v>
      </c>
      <c r="GC34" s="56">
        <f t="shared" si="1008"/>
        <v>0</v>
      </c>
      <c r="GD34" s="56">
        <f t="shared" si="1008"/>
        <v>0</v>
      </c>
      <c r="GE34" s="56">
        <f t="shared" si="1008"/>
        <v>0</v>
      </c>
      <c r="GF34" s="56">
        <f t="shared" si="1008"/>
        <v>0</v>
      </c>
      <c r="GG34" s="56">
        <f t="shared" si="1008"/>
        <v>0</v>
      </c>
    </row>
    <row r="35" spans="2:189">
      <c r="B35" s="105"/>
      <c r="C35" s="78" t="s">
        <v>88</v>
      </c>
      <c r="D35" s="77">
        <v>0</v>
      </c>
      <c r="E35" s="77">
        <v>0</v>
      </c>
      <c r="F35" s="77">
        <v>0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  <c r="R35" s="77">
        <v>0</v>
      </c>
      <c r="S35" s="77">
        <v>0</v>
      </c>
      <c r="T35" s="77">
        <v>0</v>
      </c>
      <c r="U35" s="77">
        <v>0</v>
      </c>
      <c r="V35" s="77">
        <v>0</v>
      </c>
      <c r="W35" s="77">
        <v>0</v>
      </c>
      <c r="X35" s="77">
        <v>0</v>
      </c>
      <c r="Y35" s="77">
        <v>0</v>
      </c>
      <c r="Z35" s="77">
        <v>0</v>
      </c>
      <c r="AA35" s="77">
        <v>1</v>
      </c>
      <c r="AB35" s="77">
        <v>1</v>
      </c>
      <c r="AC35" s="77">
        <v>1</v>
      </c>
      <c r="AD35" s="77">
        <v>1</v>
      </c>
      <c r="AE35" s="77">
        <v>1</v>
      </c>
      <c r="AF35" s="77">
        <v>1</v>
      </c>
      <c r="AG35" s="77">
        <v>1</v>
      </c>
      <c r="AH35" s="77">
        <v>1</v>
      </c>
      <c r="AI35" s="77">
        <v>1</v>
      </c>
      <c r="AJ35" s="77">
        <v>2</v>
      </c>
      <c r="AK35" s="77">
        <v>2</v>
      </c>
      <c r="AL35" s="77">
        <v>2</v>
      </c>
      <c r="AM35" s="77">
        <v>2</v>
      </c>
      <c r="AN35" s="77">
        <v>3</v>
      </c>
      <c r="AO35" s="77">
        <v>3</v>
      </c>
      <c r="AP35" s="77">
        <v>5</v>
      </c>
      <c r="AQ35" s="77">
        <v>7</v>
      </c>
      <c r="AR35" s="77">
        <v>7</v>
      </c>
      <c r="AS35" s="77">
        <v>7</v>
      </c>
      <c r="AT35" s="77">
        <v>8</v>
      </c>
      <c r="AU35" s="77">
        <v>8</v>
      </c>
      <c r="AV35" s="77">
        <v>8</v>
      </c>
      <c r="AW35" s="77">
        <v>9</v>
      </c>
      <c r="AX35" s="77">
        <v>9</v>
      </c>
      <c r="AY35" s="77">
        <v>9</v>
      </c>
      <c r="AZ35" s="77">
        <v>9</v>
      </c>
      <c r="BA35" s="77">
        <v>9</v>
      </c>
      <c r="BB35" s="77">
        <v>9</v>
      </c>
      <c r="BC35" s="77">
        <v>9</v>
      </c>
      <c r="BD35" s="77">
        <v>9</v>
      </c>
      <c r="BE35" s="77">
        <v>10</v>
      </c>
      <c r="BF35" s="77">
        <v>11</v>
      </c>
      <c r="BG35" s="77">
        <v>11</v>
      </c>
      <c r="BH35" s="77">
        <v>11</v>
      </c>
      <c r="BI35" s="77">
        <v>11</v>
      </c>
      <c r="BJ35" s="77">
        <v>11</v>
      </c>
      <c r="BK35" s="77">
        <v>11</v>
      </c>
      <c r="BL35" s="77">
        <v>12</v>
      </c>
      <c r="BM35" s="77">
        <v>12</v>
      </c>
      <c r="BN35" s="77">
        <v>12</v>
      </c>
      <c r="BO35" s="77">
        <v>13</v>
      </c>
      <c r="BP35" s="77">
        <v>13</v>
      </c>
      <c r="BQ35" s="77">
        <v>13</v>
      </c>
      <c r="BR35" s="77">
        <v>13</v>
      </c>
      <c r="BS35" s="77">
        <v>13</v>
      </c>
      <c r="BT35" s="77">
        <v>13</v>
      </c>
      <c r="BU35" s="77">
        <v>13</v>
      </c>
      <c r="BV35" s="77">
        <v>13</v>
      </c>
      <c r="BW35" s="77">
        <v>13</v>
      </c>
      <c r="BX35" s="77">
        <v>13</v>
      </c>
      <c r="BY35" s="77">
        <v>13</v>
      </c>
      <c r="BZ35" s="77">
        <v>13</v>
      </c>
      <c r="CA35" s="77">
        <v>14</v>
      </c>
      <c r="CB35" s="77">
        <v>14</v>
      </c>
      <c r="CC35" s="77">
        <v>14</v>
      </c>
      <c r="CD35" s="77">
        <v>14</v>
      </c>
      <c r="CE35" s="77">
        <v>14</v>
      </c>
      <c r="CF35" s="77">
        <v>15</v>
      </c>
      <c r="CG35" s="77">
        <v>15</v>
      </c>
      <c r="CH35" s="77">
        <v>15</v>
      </c>
      <c r="CI35" s="77">
        <v>15</v>
      </c>
      <c r="CJ35" s="77">
        <v>15</v>
      </c>
      <c r="CK35" s="77">
        <v>15</v>
      </c>
      <c r="CL35" s="77">
        <v>15</v>
      </c>
      <c r="CM35" s="77">
        <v>15</v>
      </c>
      <c r="CN35" s="77">
        <v>15</v>
      </c>
      <c r="CO35" s="77">
        <v>15</v>
      </c>
      <c r="CP35" s="77">
        <v>15</v>
      </c>
      <c r="CQ35" s="77">
        <v>15</v>
      </c>
      <c r="CR35" s="77">
        <v>15</v>
      </c>
      <c r="CS35" s="77">
        <v>15</v>
      </c>
      <c r="CT35" s="77">
        <v>15</v>
      </c>
      <c r="CU35" s="77"/>
      <c r="CV35" s="77"/>
      <c r="CW35" s="77"/>
      <c r="CX35" s="77"/>
      <c r="CY35" s="77"/>
      <c r="CZ35" s="77"/>
      <c r="DA35" s="77"/>
      <c r="DB35" s="77"/>
      <c r="DC35" s="77"/>
      <c r="DD35" s="77"/>
      <c r="DE35" s="77"/>
      <c r="DF35" s="77"/>
      <c r="DG35" s="77"/>
      <c r="DH35" s="77"/>
      <c r="DI35" s="77"/>
      <c r="DJ35" s="77"/>
      <c r="DK35" s="77"/>
      <c r="DL35" s="77"/>
      <c r="DM35" s="77"/>
      <c r="DN35" s="77"/>
      <c r="DO35" s="77"/>
      <c r="DP35" s="77"/>
      <c r="DQ35" s="77"/>
      <c r="DR35" s="77"/>
      <c r="DS35" s="77"/>
      <c r="DT35" s="77"/>
      <c r="DU35" s="77"/>
      <c r="DV35" s="77"/>
      <c r="DW35" s="77"/>
      <c r="DX35" s="77"/>
      <c r="DY35" s="77"/>
      <c r="DZ35" s="77"/>
      <c r="EA35" s="77"/>
      <c r="EB35" s="77"/>
      <c r="EC35" s="77"/>
      <c r="ED35" s="77"/>
      <c r="EE35" s="77"/>
      <c r="EF35" s="77"/>
      <c r="EG35" s="77"/>
      <c r="EH35" s="77"/>
      <c r="EI35" s="77"/>
      <c r="EJ35" s="77"/>
      <c r="EK35" s="77"/>
      <c r="EL35" s="77"/>
      <c r="EM35" s="77"/>
      <c r="EN35" s="77"/>
      <c r="EO35" s="77"/>
      <c r="EP35" s="77"/>
      <c r="EQ35" s="77"/>
      <c r="ER35" s="77"/>
      <c r="ES35" s="77"/>
      <c r="ET35" s="77"/>
      <c r="EU35" s="77"/>
      <c r="EV35" s="77"/>
      <c r="EW35" s="77"/>
      <c r="EX35" s="77"/>
      <c r="EY35" s="77"/>
      <c r="EZ35" s="77"/>
      <c r="FA35" s="77"/>
      <c r="FB35" s="77"/>
      <c r="FC35" s="77"/>
      <c r="FD35" s="77"/>
      <c r="FE35" s="77"/>
      <c r="FF35" s="77"/>
      <c r="FG35" s="77"/>
      <c r="FH35" s="77"/>
      <c r="FI35" s="77"/>
      <c r="FJ35" s="77"/>
      <c r="FK35" s="77"/>
      <c r="FL35" s="77"/>
      <c r="FM35" s="77"/>
      <c r="FN35" s="77"/>
      <c r="FO35" s="77"/>
      <c r="FP35" s="77"/>
      <c r="FQ35" s="77"/>
      <c r="FR35" s="77"/>
      <c r="FS35" s="77"/>
      <c r="FT35" s="77"/>
      <c r="FU35" s="77"/>
      <c r="FV35" s="77"/>
      <c r="FW35" s="77"/>
      <c r="FX35" s="77"/>
      <c r="FY35" s="77"/>
      <c r="FZ35" s="77"/>
      <c r="GA35" s="77"/>
      <c r="GB35" s="77"/>
      <c r="GC35" s="77"/>
      <c r="GD35" s="77"/>
      <c r="GE35" s="77"/>
      <c r="GF35" s="77"/>
      <c r="GG35" s="77"/>
    </row>
    <row r="36" spans="2:189">
      <c r="B36" s="105"/>
      <c r="C36" s="69" t="s">
        <v>81</v>
      </c>
      <c r="D36" s="69">
        <v>0</v>
      </c>
      <c r="E36" s="69" t="e">
        <f>(E35-D35)/E35</f>
        <v>#DIV/0!</v>
      </c>
      <c r="F36" s="69" t="e">
        <f t="shared" ref="F36:BQ36" si="1009">(F35-E35)/F35</f>
        <v>#DIV/0!</v>
      </c>
      <c r="G36" s="69" t="e">
        <f t="shared" si="1009"/>
        <v>#DIV/0!</v>
      </c>
      <c r="H36" s="69" t="e">
        <f t="shared" si="1009"/>
        <v>#DIV/0!</v>
      </c>
      <c r="I36" s="69" t="e">
        <f t="shared" si="1009"/>
        <v>#DIV/0!</v>
      </c>
      <c r="J36" s="69" t="e">
        <f t="shared" si="1009"/>
        <v>#DIV/0!</v>
      </c>
      <c r="K36" s="69" t="e">
        <f t="shared" si="1009"/>
        <v>#DIV/0!</v>
      </c>
      <c r="L36" s="69" t="e">
        <f t="shared" si="1009"/>
        <v>#DIV/0!</v>
      </c>
      <c r="M36" s="69" t="e">
        <f t="shared" si="1009"/>
        <v>#DIV/0!</v>
      </c>
      <c r="N36" s="69" t="e">
        <f t="shared" si="1009"/>
        <v>#DIV/0!</v>
      </c>
      <c r="O36" s="69" t="e">
        <f t="shared" si="1009"/>
        <v>#DIV/0!</v>
      </c>
      <c r="P36" s="69" t="e">
        <f t="shared" si="1009"/>
        <v>#DIV/0!</v>
      </c>
      <c r="Q36" s="69" t="e">
        <f t="shared" si="1009"/>
        <v>#DIV/0!</v>
      </c>
      <c r="R36" s="69" t="e">
        <f t="shared" si="1009"/>
        <v>#DIV/0!</v>
      </c>
      <c r="S36" s="69" t="e">
        <f t="shared" si="1009"/>
        <v>#DIV/0!</v>
      </c>
      <c r="T36" s="69" t="e">
        <f t="shared" si="1009"/>
        <v>#DIV/0!</v>
      </c>
      <c r="U36" s="69" t="e">
        <f t="shared" si="1009"/>
        <v>#DIV/0!</v>
      </c>
      <c r="V36" s="69" t="e">
        <f t="shared" si="1009"/>
        <v>#DIV/0!</v>
      </c>
      <c r="W36" s="69" t="e">
        <f t="shared" si="1009"/>
        <v>#DIV/0!</v>
      </c>
      <c r="X36" s="69" t="e">
        <f t="shared" si="1009"/>
        <v>#DIV/0!</v>
      </c>
      <c r="Y36" s="69" t="e">
        <f t="shared" si="1009"/>
        <v>#DIV/0!</v>
      </c>
      <c r="Z36" s="69" t="e">
        <f t="shared" si="1009"/>
        <v>#DIV/0!</v>
      </c>
      <c r="AA36" s="69">
        <f t="shared" si="1009"/>
        <v>1</v>
      </c>
      <c r="AB36" s="69">
        <f t="shared" si="1009"/>
        <v>0</v>
      </c>
      <c r="AC36" s="69">
        <f t="shared" si="1009"/>
        <v>0</v>
      </c>
      <c r="AD36" s="69">
        <f t="shared" si="1009"/>
        <v>0</v>
      </c>
      <c r="AE36" s="69">
        <f t="shared" si="1009"/>
        <v>0</v>
      </c>
      <c r="AF36" s="69">
        <f t="shared" si="1009"/>
        <v>0</v>
      </c>
      <c r="AG36" s="69">
        <f t="shared" si="1009"/>
        <v>0</v>
      </c>
      <c r="AH36" s="69">
        <f t="shared" si="1009"/>
        <v>0</v>
      </c>
      <c r="AI36" s="69">
        <f t="shared" si="1009"/>
        <v>0</v>
      </c>
      <c r="AJ36" s="69">
        <f t="shared" si="1009"/>
        <v>0.5</v>
      </c>
      <c r="AK36" s="69">
        <f t="shared" si="1009"/>
        <v>0</v>
      </c>
      <c r="AL36" s="69">
        <f t="shared" si="1009"/>
        <v>0</v>
      </c>
      <c r="AM36" s="69">
        <f t="shared" si="1009"/>
        <v>0</v>
      </c>
      <c r="AN36" s="69">
        <f t="shared" si="1009"/>
        <v>0.33333333333333331</v>
      </c>
      <c r="AO36" s="69">
        <f t="shared" si="1009"/>
        <v>0</v>
      </c>
      <c r="AP36" s="69">
        <f t="shared" si="1009"/>
        <v>0.4</v>
      </c>
      <c r="AQ36" s="69">
        <f t="shared" si="1009"/>
        <v>0.2857142857142857</v>
      </c>
      <c r="AR36" s="69">
        <f t="shared" si="1009"/>
        <v>0</v>
      </c>
      <c r="AS36" s="69">
        <f t="shared" si="1009"/>
        <v>0</v>
      </c>
      <c r="AT36" s="69">
        <f t="shared" si="1009"/>
        <v>0.125</v>
      </c>
      <c r="AU36" s="69">
        <f t="shared" si="1009"/>
        <v>0</v>
      </c>
      <c r="AV36" s="69">
        <f t="shared" si="1009"/>
        <v>0</v>
      </c>
      <c r="AW36" s="69">
        <f t="shared" si="1009"/>
        <v>0.1111111111111111</v>
      </c>
      <c r="AX36" s="69">
        <f t="shared" si="1009"/>
        <v>0</v>
      </c>
      <c r="AY36" s="69">
        <f t="shared" si="1009"/>
        <v>0</v>
      </c>
      <c r="AZ36" s="69">
        <f t="shared" si="1009"/>
        <v>0</v>
      </c>
      <c r="BA36" s="69">
        <f t="shared" si="1009"/>
        <v>0</v>
      </c>
      <c r="BB36" s="69">
        <f t="shared" si="1009"/>
        <v>0</v>
      </c>
      <c r="BC36" s="69">
        <f t="shared" si="1009"/>
        <v>0</v>
      </c>
      <c r="BD36" s="69">
        <f t="shared" si="1009"/>
        <v>0</v>
      </c>
      <c r="BE36" s="69">
        <f t="shared" si="1009"/>
        <v>0.1</v>
      </c>
      <c r="BF36" s="69">
        <f t="shared" si="1009"/>
        <v>9.0909090909090912E-2</v>
      </c>
      <c r="BG36" s="69">
        <f t="shared" si="1009"/>
        <v>0</v>
      </c>
      <c r="BH36" s="69">
        <f t="shared" si="1009"/>
        <v>0</v>
      </c>
      <c r="BI36" s="69">
        <f t="shared" si="1009"/>
        <v>0</v>
      </c>
      <c r="BJ36" s="69">
        <f t="shared" si="1009"/>
        <v>0</v>
      </c>
      <c r="BK36" s="69">
        <f t="shared" si="1009"/>
        <v>0</v>
      </c>
      <c r="BL36" s="69">
        <f t="shared" si="1009"/>
        <v>8.3333333333333329E-2</v>
      </c>
      <c r="BM36" s="69">
        <f t="shared" si="1009"/>
        <v>0</v>
      </c>
      <c r="BN36" s="69">
        <f t="shared" si="1009"/>
        <v>0</v>
      </c>
      <c r="BO36" s="69">
        <f t="shared" si="1009"/>
        <v>7.6923076923076927E-2</v>
      </c>
      <c r="BP36" s="69">
        <f t="shared" si="1009"/>
        <v>0</v>
      </c>
      <c r="BQ36" s="69">
        <f t="shared" si="1009"/>
        <v>0</v>
      </c>
      <c r="BR36" s="69">
        <f t="shared" ref="BR36:CN36" si="1010">(BR35-BQ35)/BR35</f>
        <v>0</v>
      </c>
      <c r="BS36" s="69">
        <f t="shared" si="1010"/>
        <v>0</v>
      </c>
      <c r="BT36" s="69">
        <f t="shared" si="1010"/>
        <v>0</v>
      </c>
      <c r="BU36" s="69">
        <f t="shared" si="1010"/>
        <v>0</v>
      </c>
      <c r="BV36" s="69">
        <f t="shared" si="1010"/>
        <v>0</v>
      </c>
      <c r="BW36" s="69">
        <f t="shared" si="1010"/>
        <v>0</v>
      </c>
      <c r="BX36" s="69">
        <f t="shared" si="1010"/>
        <v>0</v>
      </c>
      <c r="BY36" s="69">
        <f t="shared" si="1010"/>
        <v>0</v>
      </c>
      <c r="BZ36" s="69">
        <f t="shared" si="1010"/>
        <v>0</v>
      </c>
      <c r="CA36" s="69">
        <f t="shared" si="1010"/>
        <v>7.1428571428571425E-2</v>
      </c>
      <c r="CB36" s="69">
        <f t="shared" si="1010"/>
        <v>0</v>
      </c>
      <c r="CC36" s="69">
        <f t="shared" si="1010"/>
        <v>0</v>
      </c>
      <c r="CD36" s="69">
        <f t="shared" si="1010"/>
        <v>0</v>
      </c>
      <c r="CE36" s="69">
        <f t="shared" si="1010"/>
        <v>0</v>
      </c>
      <c r="CF36" s="69">
        <f t="shared" si="1010"/>
        <v>6.6666666666666666E-2</v>
      </c>
      <c r="CG36" s="69">
        <f t="shared" si="1010"/>
        <v>0</v>
      </c>
      <c r="CH36" s="69">
        <f t="shared" si="1010"/>
        <v>0</v>
      </c>
      <c r="CI36" s="69">
        <f t="shared" si="1010"/>
        <v>0</v>
      </c>
      <c r="CJ36" s="69">
        <f t="shared" si="1010"/>
        <v>0</v>
      </c>
      <c r="CK36" s="69">
        <f t="shared" si="1010"/>
        <v>0</v>
      </c>
      <c r="CL36" s="69">
        <f t="shared" si="1010"/>
        <v>0</v>
      </c>
      <c r="CM36" s="69">
        <f t="shared" si="1010"/>
        <v>0</v>
      </c>
      <c r="CN36" s="69">
        <f t="shared" si="1010"/>
        <v>0</v>
      </c>
      <c r="CO36" s="69">
        <f t="shared" ref="CO36" si="1011">(CO35-CN35)/CO35</f>
        <v>0</v>
      </c>
      <c r="CP36" s="69">
        <f t="shared" ref="CP36" si="1012">(CP35-CO35)/CP35</f>
        <v>0</v>
      </c>
      <c r="CQ36" s="69">
        <f t="shared" ref="CQ36" si="1013">(CQ35-CP35)/CQ35</f>
        <v>0</v>
      </c>
      <c r="CR36" s="69">
        <f t="shared" ref="CR36" si="1014">(CR35-CQ35)/CR35</f>
        <v>0</v>
      </c>
      <c r="CS36" s="69">
        <f t="shared" ref="CS36" si="1015">(CS35-CR35)/CS35</f>
        <v>0</v>
      </c>
      <c r="CT36" s="69">
        <f t="shared" ref="CT36" si="1016">(CT35-CS35)/CT35</f>
        <v>0</v>
      </c>
      <c r="CU36" s="69" t="e">
        <f t="shared" ref="CU36" si="1017">(CU35-CT35)/CU35</f>
        <v>#DIV/0!</v>
      </c>
      <c r="CV36" s="69" t="e">
        <f t="shared" ref="CV36" si="1018">(CV35-CU35)/CV35</f>
        <v>#DIV/0!</v>
      </c>
      <c r="CW36" s="69" t="e">
        <f t="shared" ref="CW36" si="1019">(CW35-CV35)/CW35</f>
        <v>#DIV/0!</v>
      </c>
      <c r="CX36" s="69" t="e">
        <f t="shared" ref="CX36" si="1020">(CX35-CW35)/CX35</f>
        <v>#DIV/0!</v>
      </c>
      <c r="CY36" s="69" t="e">
        <f t="shared" ref="CY36" si="1021">(CY35-CX35)/CY35</f>
        <v>#DIV/0!</v>
      </c>
      <c r="CZ36" s="69" t="e">
        <f t="shared" ref="CZ36" si="1022">(CZ35-CY35)/CZ35</f>
        <v>#DIV/0!</v>
      </c>
      <c r="DA36" s="69" t="e">
        <f t="shared" ref="DA36" si="1023">(DA35-CZ35)/DA35</f>
        <v>#DIV/0!</v>
      </c>
      <c r="DB36" s="69" t="e">
        <f t="shared" ref="DB36" si="1024">(DB35-DA35)/DB35</f>
        <v>#DIV/0!</v>
      </c>
      <c r="DC36" s="69" t="e">
        <f t="shared" ref="DC36" si="1025">(DC35-DB35)/DC35</f>
        <v>#DIV/0!</v>
      </c>
      <c r="DD36" s="69" t="e">
        <f t="shared" ref="DD36" si="1026">(DD35-DC35)/DD35</f>
        <v>#DIV/0!</v>
      </c>
      <c r="DE36" s="69" t="e">
        <f t="shared" ref="DE36" si="1027">(DE35-DD35)/DE35</f>
        <v>#DIV/0!</v>
      </c>
      <c r="DF36" s="69" t="e">
        <f t="shared" ref="DF36" si="1028">(DF35-DE35)/DF35</f>
        <v>#DIV/0!</v>
      </c>
      <c r="DG36" s="69" t="e">
        <f t="shared" ref="DG36" si="1029">(DG35-DF35)/DG35</f>
        <v>#DIV/0!</v>
      </c>
      <c r="DH36" s="69" t="e">
        <f t="shared" ref="DH36" si="1030">(DH35-DG35)/DH35</f>
        <v>#DIV/0!</v>
      </c>
      <c r="DI36" s="69" t="e">
        <f t="shared" ref="DI36" si="1031">(DI35-DH35)/DI35</f>
        <v>#DIV/0!</v>
      </c>
      <c r="DJ36" s="69" t="e">
        <f t="shared" ref="DJ36" si="1032">(DJ35-DI35)/DJ35</f>
        <v>#DIV/0!</v>
      </c>
      <c r="DK36" s="69" t="e">
        <f t="shared" ref="DK36" si="1033">(DK35-DJ35)/DK35</f>
        <v>#DIV/0!</v>
      </c>
      <c r="DL36" s="69" t="e">
        <f t="shared" ref="DL36" si="1034">(DL35-DK35)/DL35</f>
        <v>#DIV/0!</v>
      </c>
      <c r="DM36" s="69" t="e">
        <f t="shared" ref="DM36" si="1035">(DM35-DL35)/DM35</f>
        <v>#DIV/0!</v>
      </c>
      <c r="DN36" s="69" t="e">
        <f t="shared" ref="DN36" si="1036">(DN35-DM35)/DN35</f>
        <v>#DIV/0!</v>
      </c>
      <c r="DO36" s="69" t="e">
        <f t="shared" ref="DO36" si="1037">(DO35-DN35)/DO35</f>
        <v>#DIV/0!</v>
      </c>
      <c r="DP36" s="69" t="e">
        <f t="shared" ref="DP36" si="1038">(DP35-DO35)/DP35</f>
        <v>#DIV/0!</v>
      </c>
      <c r="DQ36" s="69" t="e">
        <f t="shared" ref="DQ36" si="1039">(DQ35-DP35)/DQ35</f>
        <v>#DIV/0!</v>
      </c>
      <c r="DR36" s="69" t="e">
        <f t="shared" ref="DR36" si="1040">(DR35-DQ35)/DR35</f>
        <v>#DIV/0!</v>
      </c>
      <c r="DS36" s="69" t="e">
        <f t="shared" ref="DS36" si="1041">(DS35-DR35)/DS35</f>
        <v>#DIV/0!</v>
      </c>
      <c r="DT36" s="69" t="e">
        <f t="shared" ref="DT36" si="1042">(DT35-DS35)/DT35</f>
        <v>#DIV/0!</v>
      </c>
      <c r="DU36" s="69" t="e">
        <f t="shared" ref="DU36" si="1043">(DU35-DT35)/DU35</f>
        <v>#DIV/0!</v>
      </c>
      <c r="DV36" s="69" t="e">
        <f t="shared" ref="DV36" si="1044">(DV35-DU35)/DV35</f>
        <v>#DIV/0!</v>
      </c>
      <c r="DW36" s="69" t="e">
        <f t="shared" ref="DW36" si="1045">(DW35-DV35)/DW35</f>
        <v>#DIV/0!</v>
      </c>
      <c r="DX36" s="69" t="e">
        <f t="shared" ref="DX36" si="1046">(DX35-DW35)/DX35</f>
        <v>#DIV/0!</v>
      </c>
      <c r="DY36" s="69" t="e">
        <f t="shared" ref="DY36" si="1047">(DY35-DX35)/DY35</f>
        <v>#DIV/0!</v>
      </c>
      <c r="DZ36" s="69" t="e">
        <f t="shared" ref="DZ36" si="1048">(DZ35-DY35)/DZ35</f>
        <v>#DIV/0!</v>
      </c>
      <c r="EA36" s="69" t="e">
        <f t="shared" ref="EA36" si="1049">(EA35-DZ35)/EA35</f>
        <v>#DIV/0!</v>
      </c>
      <c r="EB36" s="69" t="e">
        <f t="shared" ref="EB36" si="1050">(EB35-EA35)/EB35</f>
        <v>#DIV/0!</v>
      </c>
      <c r="EC36" s="69" t="e">
        <f t="shared" ref="EC36" si="1051">(EC35-EB35)/EC35</f>
        <v>#DIV/0!</v>
      </c>
      <c r="ED36" s="69" t="e">
        <f t="shared" ref="ED36" si="1052">(ED35-EC35)/ED35</f>
        <v>#DIV/0!</v>
      </c>
      <c r="EE36" s="69" t="e">
        <f t="shared" ref="EE36" si="1053">(EE35-ED35)/EE35</f>
        <v>#DIV/0!</v>
      </c>
      <c r="EF36" s="69" t="e">
        <f t="shared" ref="EF36" si="1054">(EF35-EE35)/EF35</f>
        <v>#DIV/0!</v>
      </c>
      <c r="EG36" s="69" t="e">
        <f t="shared" ref="EG36" si="1055">(EG35-EF35)/EG35</f>
        <v>#DIV/0!</v>
      </c>
      <c r="EH36" s="69" t="e">
        <f t="shared" ref="EH36" si="1056">(EH35-EG35)/EH35</f>
        <v>#DIV/0!</v>
      </c>
      <c r="EI36" s="69" t="e">
        <f t="shared" ref="EI36" si="1057">(EI35-EH35)/EI35</f>
        <v>#DIV/0!</v>
      </c>
      <c r="EJ36" s="69" t="e">
        <f t="shared" ref="EJ36" si="1058">(EJ35-EI35)/EJ35</f>
        <v>#DIV/0!</v>
      </c>
      <c r="EK36" s="69" t="e">
        <f t="shared" ref="EK36" si="1059">(EK35-EJ35)/EK35</f>
        <v>#DIV/0!</v>
      </c>
      <c r="EL36" s="69" t="e">
        <f t="shared" ref="EL36" si="1060">(EL35-EK35)/EL35</f>
        <v>#DIV/0!</v>
      </c>
      <c r="EM36" s="69" t="e">
        <f t="shared" ref="EM36" si="1061">(EM35-EL35)/EM35</f>
        <v>#DIV/0!</v>
      </c>
      <c r="EN36" s="69" t="e">
        <f t="shared" ref="EN36" si="1062">(EN35-EM35)/EN35</f>
        <v>#DIV/0!</v>
      </c>
      <c r="EO36" s="69" t="e">
        <f t="shared" ref="EO36" si="1063">(EO35-EN35)/EO35</f>
        <v>#DIV/0!</v>
      </c>
      <c r="EP36" s="69" t="e">
        <f t="shared" ref="EP36" si="1064">(EP35-EO35)/EP35</f>
        <v>#DIV/0!</v>
      </c>
      <c r="EQ36" s="69" t="e">
        <f t="shared" ref="EQ36" si="1065">(EQ35-EP35)/EQ35</f>
        <v>#DIV/0!</v>
      </c>
      <c r="ER36" s="69" t="e">
        <f t="shared" ref="ER36" si="1066">(ER35-EQ35)/ER35</f>
        <v>#DIV/0!</v>
      </c>
      <c r="ES36" s="69" t="e">
        <f t="shared" ref="ES36" si="1067">(ES35-ER35)/ES35</f>
        <v>#DIV/0!</v>
      </c>
      <c r="ET36" s="69" t="e">
        <f t="shared" ref="ET36" si="1068">(ET35-ES35)/ET35</f>
        <v>#DIV/0!</v>
      </c>
      <c r="EU36" s="69" t="e">
        <f t="shared" ref="EU36" si="1069">(EU35-ET35)/EU35</f>
        <v>#DIV/0!</v>
      </c>
      <c r="EV36" s="69" t="e">
        <f t="shared" ref="EV36" si="1070">(EV35-EU35)/EV35</f>
        <v>#DIV/0!</v>
      </c>
      <c r="EW36" s="69" t="e">
        <f t="shared" ref="EW36" si="1071">(EW35-EV35)/EW35</f>
        <v>#DIV/0!</v>
      </c>
      <c r="EX36" s="69" t="e">
        <f t="shared" ref="EX36" si="1072">(EX35-EW35)/EX35</f>
        <v>#DIV/0!</v>
      </c>
      <c r="EY36" s="69" t="e">
        <f t="shared" ref="EY36" si="1073">(EY35-EX35)/EY35</f>
        <v>#DIV/0!</v>
      </c>
      <c r="EZ36" s="69" t="e">
        <f t="shared" ref="EZ36" si="1074">(EZ35-EY35)/EZ35</f>
        <v>#DIV/0!</v>
      </c>
      <c r="FA36" s="69" t="e">
        <f t="shared" ref="FA36" si="1075">(FA35-EZ35)/FA35</f>
        <v>#DIV/0!</v>
      </c>
      <c r="FB36" s="69" t="e">
        <f t="shared" ref="FB36" si="1076">(FB35-FA35)/FB35</f>
        <v>#DIV/0!</v>
      </c>
      <c r="FC36" s="69" t="e">
        <f t="shared" ref="FC36" si="1077">(FC35-FB35)/FC35</f>
        <v>#DIV/0!</v>
      </c>
      <c r="FD36" s="69" t="e">
        <f t="shared" ref="FD36" si="1078">(FD35-FC35)/FD35</f>
        <v>#DIV/0!</v>
      </c>
      <c r="FE36" s="69" t="e">
        <f t="shared" ref="FE36" si="1079">(FE35-FD35)/FE35</f>
        <v>#DIV/0!</v>
      </c>
      <c r="FF36" s="69" t="e">
        <f t="shared" ref="FF36" si="1080">(FF35-FE35)/FF35</f>
        <v>#DIV/0!</v>
      </c>
      <c r="FG36" s="69" t="e">
        <f t="shared" ref="FG36" si="1081">(FG35-FF35)/FG35</f>
        <v>#DIV/0!</v>
      </c>
      <c r="FH36" s="69" t="e">
        <f t="shared" ref="FH36" si="1082">(FH35-FG35)/FH35</f>
        <v>#DIV/0!</v>
      </c>
      <c r="FI36" s="69" t="e">
        <f t="shared" ref="FI36" si="1083">(FI35-FH35)/FI35</f>
        <v>#DIV/0!</v>
      </c>
      <c r="FJ36" s="69" t="e">
        <f t="shared" ref="FJ36" si="1084">(FJ35-FI35)/FJ35</f>
        <v>#DIV/0!</v>
      </c>
      <c r="FK36" s="69" t="e">
        <f t="shared" ref="FK36" si="1085">(FK35-FJ35)/FK35</f>
        <v>#DIV/0!</v>
      </c>
      <c r="FL36" s="69" t="e">
        <f t="shared" ref="FL36" si="1086">(FL35-FK35)/FL35</f>
        <v>#DIV/0!</v>
      </c>
      <c r="FM36" s="69" t="e">
        <f t="shared" ref="FM36" si="1087">(FM35-FL35)/FM35</f>
        <v>#DIV/0!</v>
      </c>
      <c r="FN36" s="69" t="e">
        <f t="shared" ref="FN36" si="1088">(FN35-FM35)/FN35</f>
        <v>#DIV/0!</v>
      </c>
      <c r="FO36" s="69" t="e">
        <f t="shared" ref="FO36" si="1089">(FO35-FN35)/FO35</f>
        <v>#DIV/0!</v>
      </c>
      <c r="FP36" s="69" t="e">
        <f t="shared" ref="FP36" si="1090">(FP35-FO35)/FP35</f>
        <v>#DIV/0!</v>
      </c>
      <c r="FQ36" s="69" t="e">
        <f t="shared" ref="FQ36" si="1091">(FQ35-FP35)/FQ35</f>
        <v>#DIV/0!</v>
      </c>
      <c r="FR36" s="69" t="e">
        <f t="shared" ref="FR36" si="1092">(FR35-FQ35)/FR35</f>
        <v>#DIV/0!</v>
      </c>
      <c r="FS36" s="69" t="e">
        <f t="shared" ref="FS36" si="1093">(FS35-FR35)/FS35</f>
        <v>#DIV/0!</v>
      </c>
      <c r="FT36" s="69" t="e">
        <f t="shared" ref="FT36" si="1094">(FT35-FS35)/FT35</f>
        <v>#DIV/0!</v>
      </c>
      <c r="FU36" s="69" t="e">
        <f t="shared" ref="FU36" si="1095">(FU35-FT35)/FU35</f>
        <v>#DIV/0!</v>
      </c>
      <c r="FV36" s="69" t="e">
        <f t="shared" ref="FV36" si="1096">(FV35-FU35)/FV35</f>
        <v>#DIV/0!</v>
      </c>
      <c r="FW36" s="69" t="e">
        <f t="shared" ref="FW36" si="1097">(FW35-FV35)/FW35</f>
        <v>#DIV/0!</v>
      </c>
      <c r="FX36" s="69" t="e">
        <f t="shared" ref="FX36" si="1098">(FX35-FW35)/FX35</f>
        <v>#DIV/0!</v>
      </c>
      <c r="FY36" s="69" t="e">
        <f t="shared" ref="FY36" si="1099">(FY35-FX35)/FY35</f>
        <v>#DIV/0!</v>
      </c>
      <c r="FZ36" s="69" t="e">
        <f t="shared" ref="FZ36" si="1100">(FZ35-FY35)/FZ35</f>
        <v>#DIV/0!</v>
      </c>
      <c r="GA36" s="69" t="e">
        <f t="shared" ref="GA36" si="1101">(GA35-FZ35)/GA35</f>
        <v>#DIV/0!</v>
      </c>
      <c r="GB36" s="69" t="e">
        <f t="shared" ref="GB36" si="1102">(GB35-GA35)/GB35</f>
        <v>#DIV/0!</v>
      </c>
      <c r="GC36" s="69" t="e">
        <f t="shared" ref="GC36" si="1103">(GC35-GB35)/GC35</f>
        <v>#DIV/0!</v>
      </c>
      <c r="GD36" s="69" t="e">
        <f t="shared" ref="GD36" si="1104">(GD35-GC35)/GD35</f>
        <v>#DIV/0!</v>
      </c>
      <c r="GE36" s="69" t="e">
        <f t="shared" ref="GE36" si="1105">(GE35-GD35)/GE35</f>
        <v>#DIV/0!</v>
      </c>
      <c r="GF36" s="69" t="e">
        <f t="shared" ref="GF36" si="1106">(GF35-GE35)/GF35</f>
        <v>#DIV/0!</v>
      </c>
      <c r="GG36" s="69" t="e">
        <f t="shared" ref="GG36" si="1107">(GG35-GF35)/GG35</f>
        <v>#DIV/0!</v>
      </c>
    </row>
    <row r="37" spans="2:189" ht="16" thickBot="1">
      <c r="B37" s="106"/>
      <c r="C37" s="70" t="s">
        <v>80</v>
      </c>
      <c r="D37" s="71">
        <v>0</v>
      </c>
      <c r="E37" s="71">
        <f>E35-D35</f>
        <v>0</v>
      </c>
      <c r="F37" s="71">
        <f t="shared" ref="F37:BQ37" si="1108">F35-E35</f>
        <v>0</v>
      </c>
      <c r="G37" s="71">
        <f t="shared" si="1108"/>
        <v>0</v>
      </c>
      <c r="H37" s="71">
        <f t="shared" si="1108"/>
        <v>0</v>
      </c>
      <c r="I37" s="71">
        <f t="shared" si="1108"/>
        <v>0</v>
      </c>
      <c r="J37" s="71">
        <f t="shared" si="1108"/>
        <v>0</v>
      </c>
      <c r="K37" s="71">
        <f t="shared" si="1108"/>
        <v>0</v>
      </c>
      <c r="L37" s="71">
        <f t="shared" si="1108"/>
        <v>0</v>
      </c>
      <c r="M37" s="71">
        <f t="shared" si="1108"/>
        <v>0</v>
      </c>
      <c r="N37" s="71">
        <f t="shared" si="1108"/>
        <v>0</v>
      </c>
      <c r="O37" s="71">
        <f t="shared" si="1108"/>
        <v>0</v>
      </c>
      <c r="P37" s="71">
        <f t="shared" si="1108"/>
        <v>0</v>
      </c>
      <c r="Q37" s="71">
        <f t="shared" si="1108"/>
        <v>0</v>
      </c>
      <c r="R37" s="71">
        <f t="shared" si="1108"/>
        <v>0</v>
      </c>
      <c r="S37" s="71">
        <f t="shared" si="1108"/>
        <v>0</v>
      </c>
      <c r="T37" s="71">
        <f t="shared" si="1108"/>
        <v>0</v>
      </c>
      <c r="U37" s="71">
        <f t="shared" si="1108"/>
        <v>0</v>
      </c>
      <c r="V37" s="71">
        <f t="shared" si="1108"/>
        <v>0</v>
      </c>
      <c r="W37" s="71">
        <f t="shared" si="1108"/>
        <v>0</v>
      </c>
      <c r="X37" s="71">
        <f t="shared" si="1108"/>
        <v>0</v>
      </c>
      <c r="Y37" s="71">
        <f t="shared" si="1108"/>
        <v>0</v>
      </c>
      <c r="Z37" s="71">
        <f t="shared" si="1108"/>
        <v>0</v>
      </c>
      <c r="AA37" s="71">
        <f t="shared" si="1108"/>
        <v>1</v>
      </c>
      <c r="AB37" s="71">
        <f t="shared" si="1108"/>
        <v>0</v>
      </c>
      <c r="AC37" s="71">
        <f t="shared" si="1108"/>
        <v>0</v>
      </c>
      <c r="AD37" s="71">
        <f t="shared" si="1108"/>
        <v>0</v>
      </c>
      <c r="AE37" s="71">
        <f t="shared" si="1108"/>
        <v>0</v>
      </c>
      <c r="AF37" s="71">
        <f t="shared" si="1108"/>
        <v>0</v>
      </c>
      <c r="AG37" s="71">
        <f t="shared" si="1108"/>
        <v>0</v>
      </c>
      <c r="AH37" s="71">
        <f t="shared" si="1108"/>
        <v>0</v>
      </c>
      <c r="AI37" s="71">
        <f t="shared" si="1108"/>
        <v>0</v>
      </c>
      <c r="AJ37" s="71">
        <f t="shared" si="1108"/>
        <v>1</v>
      </c>
      <c r="AK37" s="71">
        <f t="shared" si="1108"/>
        <v>0</v>
      </c>
      <c r="AL37" s="71">
        <f t="shared" si="1108"/>
        <v>0</v>
      </c>
      <c r="AM37" s="71">
        <f t="shared" si="1108"/>
        <v>0</v>
      </c>
      <c r="AN37" s="71">
        <f t="shared" si="1108"/>
        <v>1</v>
      </c>
      <c r="AO37" s="71">
        <f t="shared" si="1108"/>
        <v>0</v>
      </c>
      <c r="AP37" s="71">
        <f t="shared" si="1108"/>
        <v>2</v>
      </c>
      <c r="AQ37" s="71">
        <f t="shared" si="1108"/>
        <v>2</v>
      </c>
      <c r="AR37" s="71">
        <f t="shared" si="1108"/>
        <v>0</v>
      </c>
      <c r="AS37" s="71">
        <f t="shared" si="1108"/>
        <v>0</v>
      </c>
      <c r="AT37" s="71">
        <f t="shared" si="1108"/>
        <v>1</v>
      </c>
      <c r="AU37" s="71">
        <f t="shared" si="1108"/>
        <v>0</v>
      </c>
      <c r="AV37" s="71">
        <f t="shared" si="1108"/>
        <v>0</v>
      </c>
      <c r="AW37" s="71">
        <f t="shared" si="1108"/>
        <v>1</v>
      </c>
      <c r="AX37" s="71">
        <f t="shared" si="1108"/>
        <v>0</v>
      </c>
      <c r="AY37" s="71">
        <f t="shared" si="1108"/>
        <v>0</v>
      </c>
      <c r="AZ37" s="71">
        <f t="shared" si="1108"/>
        <v>0</v>
      </c>
      <c r="BA37" s="71">
        <f t="shared" si="1108"/>
        <v>0</v>
      </c>
      <c r="BB37" s="71">
        <f t="shared" si="1108"/>
        <v>0</v>
      </c>
      <c r="BC37" s="71">
        <f t="shared" si="1108"/>
        <v>0</v>
      </c>
      <c r="BD37" s="71">
        <f t="shared" si="1108"/>
        <v>0</v>
      </c>
      <c r="BE37" s="71">
        <f t="shared" si="1108"/>
        <v>1</v>
      </c>
      <c r="BF37" s="71">
        <f t="shared" si="1108"/>
        <v>1</v>
      </c>
      <c r="BG37" s="71">
        <f t="shared" si="1108"/>
        <v>0</v>
      </c>
      <c r="BH37" s="71">
        <f t="shared" si="1108"/>
        <v>0</v>
      </c>
      <c r="BI37" s="71">
        <f t="shared" si="1108"/>
        <v>0</v>
      </c>
      <c r="BJ37" s="71">
        <f t="shared" si="1108"/>
        <v>0</v>
      </c>
      <c r="BK37" s="71">
        <f t="shared" si="1108"/>
        <v>0</v>
      </c>
      <c r="BL37" s="71">
        <f t="shared" si="1108"/>
        <v>1</v>
      </c>
      <c r="BM37" s="71">
        <f t="shared" si="1108"/>
        <v>0</v>
      </c>
      <c r="BN37" s="71">
        <f t="shared" si="1108"/>
        <v>0</v>
      </c>
      <c r="BO37" s="71">
        <f t="shared" si="1108"/>
        <v>1</v>
      </c>
      <c r="BP37" s="71">
        <f t="shared" si="1108"/>
        <v>0</v>
      </c>
      <c r="BQ37" s="71">
        <f t="shared" si="1108"/>
        <v>0</v>
      </c>
      <c r="BR37" s="71">
        <f t="shared" ref="BR37:CM37" si="1109">BR35-BQ35</f>
        <v>0</v>
      </c>
      <c r="BS37" s="71">
        <f t="shared" si="1109"/>
        <v>0</v>
      </c>
      <c r="BT37" s="71">
        <f t="shared" si="1109"/>
        <v>0</v>
      </c>
      <c r="BU37" s="71">
        <f t="shared" si="1109"/>
        <v>0</v>
      </c>
      <c r="BV37" s="71">
        <f t="shared" si="1109"/>
        <v>0</v>
      </c>
      <c r="BW37" s="71">
        <f t="shared" si="1109"/>
        <v>0</v>
      </c>
      <c r="BX37" s="71">
        <f t="shared" si="1109"/>
        <v>0</v>
      </c>
      <c r="BY37" s="71">
        <f t="shared" si="1109"/>
        <v>0</v>
      </c>
      <c r="BZ37" s="71">
        <f t="shared" si="1109"/>
        <v>0</v>
      </c>
      <c r="CA37" s="71">
        <f t="shared" si="1109"/>
        <v>1</v>
      </c>
      <c r="CB37" s="71">
        <f t="shared" si="1109"/>
        <v>0</v>
      </c>
      <c r="CC37" s="71">
        <f t="shared" si="1109"/>
        <v>0</v>
      </c>
      <c r="CD37" s="71">
        <f t="shared" si="1109"/>
        <v>0</v>
      </c>
      <c r="CE37" s="71">
        <f t="shared" si="1109"/>
        <v>0</v>
      </c>
      <c r="CF37" s="71">
        <f t="shared" si="1109"/>
        <v>1</v>
      </c>
      <c r="CG37" s="71">
        <f t="shared" si="1109"/>
        <v>0</v>
      </c>
      <c r="CH37" s="71">
        <f t="shared" si="1109"/>
        <v>0</v>
      </c>
      <c r="CI37" s="71">
        <f t="shared" si="1109"/>
        <v>0</v>
      </c>
      <c r="CJ37" s="71">
        <f t="shared" si="1109"/>
        <v>0</v>
      </c>
      <c r="CK37" s="71">
        <f t="shared" si="1109"/>
        <v>0</v>
      </c>
      <c r="CL37" s="71">
        <f t="shared" si="1109"/>
        <v>0</v>
      </c>
      <c r="CM37" s="71">
        <f t="shared" si="1109"/>
        <v>0</v>
      </c>
      <c r="CN37" s="71">
        <f t="shared" ref="CN37:EI37" si="1110">CN35-CM35</f>
        <v>0</v>
      </c>
      <c r="CO37" s="71">
        <f t="shared" si="1110"/>
        <v>0</v>
      </c>
      <c r="CP37" s="71">
        <f t="shared" si="1110"/>
        <v>0</v>
      </c>
      <c r="CQ37" s="71">
        <f t="shared" si="1110"/>
        <v>0</v>
      </c>
      <c r="CR37" s="71">
        <f t="shared" si="1110"/>
        <v>0</v>
      </c>
      <c r="CS37" s="71">
        <f t="shared" si="1110"/>
        <v>0</v>
      </c>
      <c r="CT37" s="71">
        <f t="shared" si="1110"/>
        <v>0</v>
      </c>
      <c r="CU37" s="71">
        <f t="shared" si="1110"/>
        <v>-15</v>
      </c>
      <c r="CV37" s="71">
        <f t="shared" si="1110"/>
        <v>0</v>
      </c>
      <c r="CW37" s="71">
        <f t="shared" si="1110"/>
        <v>0</v>
      </c>
      <c r="CX37" s="71">
        <f t="shared" si="1110"/>
        <v>0</v>
      </c>
      <c r="CY37" s="71">
        <f t="shared" si="1110"/>
        <v>0</v>
      </c>
      <c r="CZ37" s="71">
        <f t="shared" si="1110"/>
        <v>0</v>
      </c>
      <c r="DA37" s="71">
        <f t="shared" si="1110"/>
        <v>0</v>
      </c>
      <c r="DB37" s="71">
        <f t="shared" si="1110"/>
        <v>0</v>
      </c>
      <c r="DC37" s="71">
        <f t="shared" si="1110"/>
        <v>0</v>
      </c>
      <c r="DD37" s="71">
        <f t="shared" si="1110"/>
        <v>0</v>
      </c>
      <c r="DE37" s="71">
        <f t="shared" si="1110"/>
        <v>0</v>
      </c>
      <c r="DF37" s="71">
        <f t="shared" si="1110"/>
        <v>0</v>
      </c>
      <c r="DG37" s="71">
        <f t="shared" si="1110"/>
        <v>0</v>
      </c>
      <c r="DH37" s="71">
        <f t="shared" si="1110"/>
        <v>0</v>
      </c>
      <c r="DI37" s="71">
        <f t="shared" si="1110"/>
        <v>0</v>
      </c>
      <c r="DJ37" s="71">
        <f t="shared" si="1110"/>
        <v>0</v>
      </c>
      <c r="DK37" s="71">
        <f t="shared" si="1110"/>
        <v>0</v>
      </c>
      <c r="DL37" s="71">
        <f t="shared" si="1110"/>
        <v>0</v>
      </c>
      <c r="DM37" s="71">
        <f t="shared" si="1110"/>
        <v>0</v>
      </c>
      <c r="DN37" s="71">
        <f t="shared" si="1110"/>
        <v>0</v>
      </c>
      <c r="DO37" s="71">
        <f t="shared" si="1110"/>
        <v>0</v>
      </c>
      <c r="DP37" s="71">
        <f t="shared" si="1110"/>
        <v>0</v>
      </c>
      <c r="DQ37" s="71">
        <f t="shared" si="1110"/>
        <v>0</v>
      </c>
      <c r="DR37" s="71">
        <f t="shared" si="1110"/>
        <v>0</v>
      </c>
      <c r="DS37" s="71">
        <f t="shared" si="1110"/>
        <v>0</v>
      </c>
      <c r="DT37" s="71">
        <f t="shared" si="1110"/>
        <v>0</v>
      </c>
      <c r="DU37" s="71">
        <f t="shared" si="1110"/>
        <v>0</v>
      </c>
      <c r="DV37" s="71">
        <f t="shared" si="1110"/>
        <v>0</v>
      </c>
      <c r="DW37" s="71">
        <f t="shared" si="1110"/>
        <v>0</v>
      </c>
      <c r="DX37" s="71">
        <f t="shared" si="1110"/>
        <v>0</v>
      </c>
      <c r="DY37" s="71">
        <f t="shared" si="1110"/>
        <v>0</v>
      </c>
      <c r="DZ37" s="71">
        <f t="shared" si="1110"/>
        <v>0</v>
      </c>
      <c r="EA37" s="71">
        <f t="shared" si="1110"/>
        <v>0</v>
      </c>
      <c r="EB37" s="71">
        <f t="shared" si="1110"/>
        <v>0</v>
      </c>
      <c r="EC37" s="71">
        <f t="shared" si="1110"/>
        <v>0</v>
      </c>
      <c r="ED37" s="71">
        <f t="shared" si="1110"/>
        <v>0</v>
      </c>
      <c r="EE37" s="71">
        <f t="shared" si="1110"/>
        <v>0</v>
      </c>
      <c r="EF37" s="71">
        <f t="shared" si="1110"/>
        <v>0</v>
      </c>
      <c r="EG37" s="71">
        <f t="shared" si="1110"/>
        <v>0</v>
      </c>
      <c r="EH37" s="71">
        <f t="shared" si="1110"/>
        <v>0</v>
      </c>
      <c r="EI37" s="71">
        <f t="shared" si="1110"/>
        <v>0</v>
      </c>
      <c r="EJ37" s="71">
        <f t="shared" ref="EJ37:GG37" si="1111">EJ35-EI35</f>
        <v>0</v>
      </c>
      <c r="EK37" s="71">
        <f t="shared" si="1111"/>
        <v>0</v>
      </c>
      <c r="EL37" s="71">
        <f t="shared" si="1111"/>
        <v>0</v>
      </c>
      <c r="EM37" s="71">
        <f t="shared" si="1111"/>
        <v>0</v>
      </c>
      <c r="EN37" s="71">
        <f t="shared" si="1111"/>
        <v>0</v>
      </c>
      <c r="EO37" s="71">
        <f t="shared" si="1111"/>
        <v>0</v>
      </c>
      <c r="EP37" s="71">
        <f t="shared" si="1111"/>
        <v>0</v>
      </c>
      <c r="EQ37" s="71">
        <f t="shared" si="1111"/>
        <v>0</v>
      </c>
      <c r="ER37" s="71">
        <f t="shared" si="1111"/>
        <v>0</v>
      </c>
      <c r="ES37" s="71">
        <f t="shared" si="1111"/>
        <v>0</v>
      </c>
      <c r="ET37" s="71">
        <f t="shared" si="1111"/>
        <v>0</v>
      </c>
      <c r="EU37" s="71">
        <f t="shared" si="1111"/>
        <v>0</v>
      </c>
      <c r="EV37" s="71">
        <f t="shared" si="1111"/>
        <v>0</v>
      </c>
      <c r="EW37" s="71">
        <f t="shared" si="1111"/>
        <v>0</v>
      </c>
      <c r="EX37" s="71">
        <f t="shared" si="1111"/>
        <v>0</v>
      </c>
      <c r="EY37" s="71">
        <f t="shared" si="1111"/>
        <v>0</v>
      </c>
      <c r="EZ37" s="71">
        <f t="shared" si="1111"/>
        <v>0</v>
      </c>
      <c r="FA37" s="71">
        <f t="shared" si="1111"/>
        <v>0</v>
      </c>
      <c r="FB37" s="71">
        <f t="shared" si="1111"/>
        <v>0</v>
      </c>
      <c r="FC37" s="71">
        <f t="shared" si="1111"/>
        <v>0</v>
      </c>
      <c r="FD37" s="71">
        <f t="shared" si="1111"/>
        <v>0</v>
      </c>
      <c r="FE37" s="71">
        <f t="shared" si="1111"/>
        <v>0</v>
      </c>
      <c r="FF37" s="71">
        <f t="shared" si="1111"/>
        <v>0</v>
      </c>
      <c r="FG37" s="71">
        <f t="shared" si="1111"/>
        <v>0</v>
      </c>
      <c r="FH37" s="71">
        <f t="shared" si="1111"/>
        <v>0</v>
      </c>
      <c r="FI37" s="71">
        <f t="shared" si="1111"/>
        <v>0</v>
      </c>
      <c r="FJ37" s="71">
        <f t="shared" si="1111"/>
        <v>0</v>
      </c>
      <c r="FK37" s="71">
        <f t="shared" si="1111"/>
        <v>0</v>
      </c>
      <c r="FL37" s="71">
        <f t="shared" si="1111"/>
        <v>0</v>
      </c>
      <c r="FM37" s="71">
        <f t="shared" si="1111"/>
        <v>0</v>
      </c>
      <c r="FN37" s="71">
        <f t="shared" si="1111"/>
        <v>0</v>
      </c>
      <c r="FO37" s="71">
        <f t="shared" si="1111"/>
        <v>0</v>
      </c>
      <c r="FP37" s="71">
        <f t="shared" si="1111"/>
        <v>0</v>
      </c>
      <c r="FQ37" s="71">
        <f t="shared" si="1111"/>
        <v>0</v>
      </c>
      <c r="FR37" s="71">
        <f t="shared" si="1111"/>
        <v>0</v>
      </c>
      <c r="FS37" s="71">
        <f t="shared" si="1111"/>
        <v>0</v>
      </c>
      <c r="FT37" s="71">
        <f t="shared" si="1111"/>
        <v>0</v>
      </c>
      <c r="FU37" s="71">
        <f t="shared" si="1111"/>
        <v>0</v>
      </c>
      <c r="FV37" s="71">
        <f t="shared" si="1111"/>
        <v>0</v>
      </c>
      <c r="FW37" s="71">
        <f t="shared" si="1111"/>
        <v>0</v>
      </c>
      <c r="FX37" s="71">
        <f t="shared" si="1111"/>
        <v>0</v>
      </c>
      <c r="FY37" s="71">
        <f t="shared" si="1111"/>
        <v>0</v>
      </c>
      <c r="FZ37" s="71">
        <f t="shared" si="1111"/>
        <v>0</v>
      </c>
      <c r="GA37" s="71">
        <f t="shared" si="1111"/>
        <v>0</v>
      </c>
      <c r="GB37" s="71">
        <f t="shared" si="1111"/>
        <v>0</v>
      </c>
      <c r="GC37" s="71">
        <f t="shared" si="1111"/>
        <v>0</v>
      </c>
      <c r="GD37" s="71">
        <f t="shared" si="1111"/>
        <v>0</v>
      </c>
      <c r="GE37" s="71">
        <f t="shared" si="1111"/>
        <v>0</v>
      </c>
      <c r="GF37" s="71">
        <f t="shared" si="1111"/>
        <v>0</v>
      </c>
      <c r="GG37" s="71">
        <f t="shared" si="1111"/>
        <v>0</v>
      </c>
    </row>
    <row r="38" spans="2:189" ht="9" customHeight="1" thickBot="1">
      <c r="B38" s="68"/>
      <c r="C38" s="68"/>
      <c r="D38" s="68"/>
      <c r="E38" s="68"/>
    </row>
    <row r="39" spans="2:189">
      <c r="B39" s="107" t="s">
        <v>5</v>
      </c>
      <c r="C39" s="76" t="s">
        <v>87</v>
      </c>
      <c r="D39" s="76">
        <v>0</v>
      </c>
      <c r="E39" s="76">
        <v>0</v>
      </c>
      <c r="F39" s="76">
        <v>0</v>
      </c>
      <c r="G39" s="76">
        <v>0</v>
      </c>
      <c r="H39" s="76">
        <v>0</v>
      </c>
      <c r="I39" s="76">
        <v>0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  <c r="R39" s="76">
        <v>0</v>
      </c>
      <c r="S39" s="76">
        <v>0</v>
      </c>
      <c r="T39" s="76">
        <v>0</v>
      </c>
      <c r="U39" s="76">
        <v>0</v>
      </c>
      <c r="V39" s="76">
        <v>0</v>
      </c>
      <c r="W39" s="76">
        <v>0</v>
      </c>
      <c r="X39" s="76">
        <v>0</v>
      </c>
      <c r="Y39" s="76">
        <v>1</v>
      </c>
      <c r="Z39" s="76">
        <v>1</v>
      </c>
      <c r="AA39" s="76">
        <v>1</v>
      </c>
      <c r="AB39" s="76">
        <v>5</v>
      </c>
      <c r="AC39" s="76">
        <v>7</v>
      </c>
      <c r="AD39" s="76">
        <v>9</v>
      </c>
      <c r="AE39" s="76">
        <v>12</v>
      </c>
      <c r="AF39" s="76">
        <v>16</v>
      </c>
      <c r="AG39" s="76">
        <v>15</v>
      </c>
      <c r="AH39" s="76">
        <v>21</v>
      </c>
      <c r="AI39" s="76">
        <v>31</v>
      </c>
      <c r="AJ39" s="76">
        <v>43</v>
      </c>
      <c r="AK39" s="76">
        <v>44</v>
      </c>
      <c r="AL39" s="76">
        <v>46</v>
      </c>
      <c r="AM39" s="76">
        <v>48</v>
      </c>
      <c r="AN39" s="76">
        <v>48</v>
      </c>
      <c r="AO39" s="76">
        <v>50</v>
      </c>
      <c r="AP39" s="76">
        <v>51</v>
      </c>
      <c r="AQ39" s="76">
        <v>52</v>
      </c>
      <c r="AR39" s="76">
        <v>52</v>
      </c>
      <c r="AS39" s="76">
        <v>52</v>
      </c>
      <c r="AT39" s="76">
        <v>52</v>
      </c>
      <c r="AU39" s="76">
        <v>53</v>
      </c>
      <c r="AV39" s="76">
        <v>59</v>
      </c>
      <c r="AW39" s="76">
        <v>59</v>
      </c>
      <c r="AX39" s="76">
        <v>59</v>
      </c>
      <c r="AY39" s="76">
        <v>59</v>
      </c>
      <c r="AZ39" s="76">
        <v>59</v>
      </c>
      <c r="BA39" s="76">
        <v>59</v>
      </c>
      <c r="BB39" s="76">
        <v>53</v>
      </c>
      <c r="BC39" s="76">
        <v>53</v>
      </c>
      <c r="BD39" s="76">
        <v>54</v>
      </c>
      <c r="BE39" s="76">
        <v>61</v>
      </c>
      <c r="BF39" s="76">
        <v>80</v>
      </c>
      <c r="BG39" s="76">
        <v>85</v>
      </c>
      <c r="BH39" s="76">
        <v>85</v>
      </c>
      <c r="BI39" s="76">
        <v>85</v>
      </c>
      <c r="BJ39" s="76">
        <v>85</v>
      </c>
      <c r="BK39" s="76">
        <v>86</v>
      </c>
      <c r="BL39" s="76">
        <v>86</v>
      </c>
      <c r="BM39" s="76">
        <v>86</v>
      </c>
      <c r="BN39" s="76">
        <v>86</v>
      </c>
      <c r="BO39" s="76">
        <v>86</v>
      </c>
      <c r="BP39" s="76">
        <v>86</v>
      </c>
      <c r="BQ39" s="76">
        <v>86</v>
      </c>
      <c r="BR39" s="76">
        <v>86</v>
      </c>
      <c r="BS39" s="76">
        <v>86</v>
      </c>
      <c r="BT39" s="76">
        <v>86</v>
      </c>
      <c r="BU39" s="76">
        <v>86</v>
      </c>
      <c r="BV39" s="76">
        <v>86</v>
      </c>
      <c r="BW39" s="76">
        <v>90</v>
      </c>
      <c r="BX39" s="76">
        <v>90</v>
      </c>
      <c r="BY39" s="76">
        <v>90</v>
      </c>
      <c r="BZ39" s="76">
        <v>90</v>
      </c>
      <c r="CA39" s="76">
        <v>90</v>
      </c>
      <c r="CB39" s="76">
        <v>90</v>
      </c>
      <c r="CC39" s="76">
        <v>90</v>
      </c>
      <c r="CD39" s="76">
        <v>90</v>
      </c>
      <c r="CE39" s="76">
        <v>90</v>
      </c>
      <c r="CF39" s="76">
        <v>90</v>
      </c>
      <c r="CG39" s="76">
        <v>90</v>
      </c>
      <c r="CH39" s="76">
        <v>90</v>
      </c>
      <c r="CI39" s="76">
        <v>90</v>
      </c>
      <c r="CJ39" s="76">
        <v>90</v>
      </c>
      <c r="CK39" s="76">
        <v>90</v>
      </c>
      <c r="CL39" s="76">
        <v>90</v>
      </c>
      <c r="CM39" s="76">
        <v>90</v>
      </c>
      <c r="CN39" s="76">
        <v>90</v>
      </c>
      <c r="CO39" s="76">
        <v>90</v>
      </c>
      <c r="CP39" s="76">
        <v>90</v>
      </c>
      <c r="CQ39" s="76">
        <v>90</v>
      </c>
      <c r="CR39" s="76">
        <v>90</v>
      </c>
      <c r="CS39" s="76">
        <v>90</v>
      </c>
      <c r="CT39" s="76">
        <v>90</v>
      </c>
      <c r="CU39" s="76"/>
      <c r="CV39" s="76"/>
      <c r="CW39" s="76"/>
      <c r="CX39" s="76"/>
      <c r="CY39" s="76"/>
      <c r="CZ39" s="76"/>
      <c r="DA39" s="76"/>
      <c r="DB39" s="76"/>
      <c r="DC39" s="76"/>
      <c r="DD39" s="76"/>
      <c r="DE39" s="76"/>
      <c r="DF39" s="76"/>
      <c r="DG39" s="76"/>
      <c r="DH39" s="76"/>
      <c r="DI39" s="76"/>
      <c r="DJ39" s="76"/>
      <c r="DK39" s="76"/>
      <c r="DL39" s="76"/>
      <c r="DM39" s="76"/>
      <c r="DN39" s="76"/>
      <c r="DO39" s="76"/>
      <c r="DP39" s="76"/>
      <c r="DQ39" s="76"/>
      <c r="DR39" s="76"/>
      <c r="DS39" s="76"/>
      <c r="DT39" s="76"/>
      <c r="DU39" s="76"/>
      <c r="DV39" s="76"/>
      <c r="DW39" s="76"/>
      <c r="DX39" s="76"/>
      <c r="DY39" s="76"/>
      <c r="DZ39" s="76"/>
      <c r="EA39" s="76"/>
      <c r="EB39" s="76"/>
      <c r="EC39" s="76"/>
      <c r="ED39" s="76"/>
      <c r="EE39" s="76"/>
      <c r="EF39" s="76"/>
      <c r="EG39" s="76"/>
      <c r="EH39" s="76"/>
      <c r="EI39" s="76"/>
      <c r="EJ39" s="76"/>
      <c r="EK39" s="76"/>
      <c r="EL39" s="76"/>
      <c r="EM39" s="76"/>
      <c r="EN39" s="76"/>
      <c r="EO39" s="76"/>
      <c r="EP39" s="76"/>
      <c r="EQ39" s="76"/>
      <c r="ER39" s="76"/>
      <c r="ES39" s="76"/>
      <c r="ET39" s="76"/>
      <c r="EU39" s="76"/>
      <c r="EV39" s="76"/>
      <c r="EW39" s="76"/>
      <c r="EX39" s="76"/>
      <c r="EY39" s="76"/>
      <c r="EZ39" s="76"/>
      <c r="FA39" s="76"/>
      <c r="FB39" s="76"/>
      <c r="FC39" s="76"/>
      <c r="FD39" s="76"/>
      <c r="FE39" s="76"/>
      <c r="FF39" s="76"/>
      <c r="FG39" s="76"/>
      <c r="FH39" s="76"/>
      <c r="FI39" s="76"/>
      <c r="FJ39" s="76"/>
      <c r="FK39" s="76"/>
      <c r="FL39" s="76"/>
      <c r="FM39" s="76"/>
      <c r="FN39" s="76"/>
      <c r="FO39" s="76"/>
      <c r="FP39" s="76"/>
      <c r="FQ39" s="76"/>
      <c r="FR39" s="76"/>
      <c r="FS39" s="76"/>
      <c r="FT39" s="76"/>
      <c r="FU39" s="76"/>
      <c r="FV39" s="76"/>
      <c r="FW39" s="76"/>
      <c r="FX39" s="76"/>
      <c r="FY39" s="76"/>
      <c r="FZ39" s="76"/>
      <c r="GA39" s="76"/>
      <c r="GB39" s="76"/>
      <c r="GC39" s="76"/>
      <c r="GD39" s="76"/>
      <c r="GE39" s="76"/>
      <c r="GF39" s="76"/>
      <c r="GG39" s="76"/>
    </row>
    <row r="40" spans="2:189">
      <c r="B40" s="108"/>
      <c r="C40" s="35" t="s">
        <v>81</v>
      </c>
      <c r="D40" s="35">
        <v>0</v>
      </c>
      <c r="E40" s="35" t="e">
        <f>(E39-D39)/E39</f>
        <v>#DIV/0!</v>
      </c>
      <c r="F40" s="35" t="e">
        <f t="shared" ref="F40:BQ40" si="1112">(F39-E39)/F39</f>
        <v>#DIV/0!</v>
      </c>
      <c r="G40" s="35" t="e">
        <f t="shared" si="1112"/>
        <v>#DIV/0!</v>
      </c>
      <c r="H40" s="35" t="e">
        <f t="shared" si="1112"/>
        <v>#DIV/0!</v>
      </c>
      <c r="I40" s="35" t="e">
        <f t="shared" si="1112"/>
        <v>#DIV/0!</v>
      </c>
      <c r="J40" s="35" t="e">
        <f t="shared" si="1112"/>
        <v>#DIV/0!</v>
      </c>
      <c r="K40" s="35" t="e">
        <f t="shared" si="1112"/>
        <v>#DIV/0!</v>
      </c>
      <c r="L40" s="35" t="e">
        <f t="shared" si="1112"/>
        <v>#DIV/0!</v>
      </c>
      <c r="M40" s="35" t="e">
        <f t="shared" si="1112"/>
        <v>#DIV/0!</v>
      </c>
      <c r="N40" s="35" t="e">
        <f t="shared" si="1112"/>
        <v>#DIV/0!</v>
      </c>
      <c r="O40" s="35" t="e">
        <f t="shared" si="1112"/>
        <v>#DIV/0!</v>
      </c>
      <c r="P40" s="35" t="e">
        <f t="shared" si="1112"/>
        <v>#DIV/0!</v>
      </c>
      <c r="Q40" s="35" t="e">
        <f t="shared" si="1112"/>
        <v>#DIV/0!</v>
      </c>
      <c r="R40" s="35" t="e">
        <f t="shared" si="1112"/>
        <v>#DIV/0!</v>
      </c>
      <c r="S40" s="35" t="e">
        <f t="shared" si="1112"/>
        <v>#DIV/0!</v>
      </c>
      <c r="T40" s="35" t="e">
        <f t="shared" si="1112"/>
        <v>#DIV/0!</v>
      </c>
      <c r="U40" s="35" t="e">
        <f t="shared" si="1112"/>
        <v>#DIV/0!</v>
      </c>
      <c r="V40" s="35" t="e">
        <f t="shared" si="1112"/>
        <v>#DIV/0!</v>
      </c>
      <c r="W40" s="35" t="e">
        <f t="shared" si="1112"/>
        <v>#DIV/0!</v>
      </c>
      <c r="X40" s="35" t="e">
        <f t="shared" si="1112"/>
        <v>#DIV/0!</v>
      </c>
      <c r="Y40" s="35">
        <f t="shared" si="1112"/>
        <v>1</v>
      </c>
      <c r="Z40" s="35">
        <f t="shared" si="1112"/>
        <v>0</v>
      </c>
      <c r="AA40" s="35">
        <f t="shared" si="1112"/>
        <v>0</v>
      </c>
      <c r="AB40" s="35">
        <f t="shared" si="1112"/>
        <v>0.8</v>
      </c>
      <c r="AC40" s="35">
        <f t="shared" si="1112"/>
        <v>0.2857142857142857</v>
      </c>
      <c r="AD40" s="35">
        <f t="shared" si="1112"/>
        <v>0.22222222222222221</v>
      </c>
      <c r="AE40" s="35">
        <f t="shared" si="1112"/>
        <v>0.25</v>
      </c>
      <c r="AF40" s="35">
        <f t="shared" si="1112"/>
        <v>0.25</v>
      </c>
      <c r="AG40" s="35">
        <f t="shared" si="1112"/>
        <v>-6.6666666666666666E-2</v>
      </c>
      <c r="AH40" s="35">
        <f t="shared" si="1112"/>
        <v>0.2857142857142857</v>
      </c>
      <c r="AI40" s="35">
        <f t="shared" si="1112"/>
        <v>0.32258064516129031</v>
      </c>
      <c r="AJ40" s="35">
        <f t="shared" si="1112"/>
        <v>0.27906976744186046</v>
      </c>
      <c r="AK40" s="35">
        <f t="shared" si="1112"/>
        <v>2.2727272727272728E-2</v>
      </c>
      <c r="AL40" s="35">
        <f t="shared" si="1112"/>
        <v>4.3478260869565216E-2</v>
      </c>
      <c r="AM40" s="35">
        <f t="shared" si="1112"/>
        <v>4.1666666666666664E-2</v>
      </c>
      <c r="AN40" s="35">
        <f t="shared" si="1112"/>
        <v>0</v>
      </c>
      <c r="AO40" s="35">
        <f t="shared" si="1112"/>
        <v>0.04</v>
      </c>
      <c r="AP40" s="35">
        <f t="shared" si="1112"/>
        <v>1.9607843137254902E-2</v>
      </c>
      <c r="AQ40" s="35">
        <f t="shared" si="1112"/>
        <v>1.9230769230769232E-2</v>
      </c>
      <c r="AR40" s="35">
        <f t="shared" si="1112"/>
        <v>0</v>
      </c>
      <c r="AS40" s="35">
        <f t="shared" si="1112"/>
        <v>0</v>
      </c>
      <c r="AT40" s="35">
        <f t="shared" si="1112"/>
        <v>0</v>
      </c>
      <c r="AU40" s="35">
        <f t="shared" si="1112"/>
        <v>1.8867924528301886E-2</v>
      </c>
      <c r="AV40" s="35">
        <f t="shared" si="1112"/>
        <v>0.10169491525423729</v>
      </c>
      <c r="AW40" s="35">
        <f t="shared" si="1112"/>
        <v>0</v>
      </c>
      <c r="AX40" s="35">
        <f t="shared" si="1112"/>
        <v>0</v>
      </c>
      <c r="AY40" s="35">
        <f t="shared" si="1112"/>
        <v>0</v>
      </c>
      <c r="AZ40" s="35">
        <f t="shared" si="1112"/>
        <v>0</v>
      </c>
      <c r="BA40" s="35">
        <f t="shared" si="1112"/>
        <v>0</v>
      </c>
      <c r="BB40" s="35">
        <f t="shared" si="1112"/>
        <v>-0.11320754716981132</v>
      </c>
      <c r="BC40" s="35">
        <f t="shared" si="1112"/>
        <v>0</v>
      </c>
      <c r="BD40" s="35">
        <f t="shared" si="1112"/>
        <v>1.8518518518518517E-2</v>
      </c>
      <c r="BE40" s="35">
        <f t="shared" si="1112"/>
        <v>0.11475409836065574</v>
      </c>
      <c r="BF40" s="35">
        <f t="shared" si="1112"/>
        <v>0.23749999999999999</v>
      </c>
      <c r="BG40" s="35">
        <f t="shared" si="1112"/>
        <v>5.8823529411764705E-2</v>
      </c>
      <c r="BH40" s="35">
        <f t="shared" si="1112"/>
        <v>0</v>
      </c>
      <c r="BI40" s="35">
        <f t="shared" si="1112"/>
        <v>0</v>
      </c>
      <c r="BJ40" s="35">
        <f t="shared" si="1112"/>
        <v>0</v>
      </c>
      <c r="BK40" s="35">
        <f t="shared" si="1112"/>
        <v>1.1627906976744186E-2</v>
      </c>
      <c r="BL40" s="35">
        <f t="shared" si="1112"/>
        <v>0</v>
      </c>
      <c r="BM40" s="35">
        <f t="shared" si="1112"/>
        <v>0</v>
      </c>
      <c r="BN40" s="35">
        <f t="shared" si="1112"/>
        <v>0</v>
      </c>
      <c r="BO40" s="35">
        <f t="shared" si="1112"/>
        <v>0</v>
      </c>
      <c r="BP40" s="35">
        <f t="shared" si="1112"/>
        <v>0</v>
      </c>
      <c r="BQ40" s="35">
        <f t="shared" si="1112"/>
        <v>0</v>
      </c>
      <c r="BR40" s="35">
        <f t="shared" ref="BR40:CN40" si="1113">(BR39-BQ39)/BR39</f>
        <v>0</v>
      </c>
      <c r="BS40" s="35">
        <f t="shared" si="1113"/>
        <v>0</v>
      </c>
      <c r="BT40" s="35">
        <f t="shared" si="1113"/>
        <v>0</v>
      </c>
      <c r="BU40" s="35">
        <f t="shared" si="1113"/>
        <v>0</v>
      </c>
      <c r="BV40" s="35">
        <f t="shared" si="1113"/>
        <v>0</v>
      </c>
      <c r="BW40" s="35">
        <f t="shared" si="1113"/>
        <v>4.4444444444444446E-2</v>
      </c>
      <c r="BX40" s="35">
        <f t="shared" si="1113"/>
        <v>0</v>
      </c>
      <c r="BY40" s="35">
        <f t="shared" si="1113"/>
        <v>0</v>
      </c>
      <c r="BZ40" s="35">
        <f t="shared" si="1113"/>
        <v>0</v>
      </c>
      <c r="CA40" s="35">
        <f t="shared" si="1113"/>
        <v>0</v>
      </c>
      <c r="CB40" s="35">
        <f t="shared" si="1113"/>
        <v>0</v>
      </c>
      <c r="CC40" s="35">
        <f t="shared" si="1113"/>
        <v>0</v>
      </c>
      <c r="CD40" s="35">
        <f t="shared" si="1113"/>
        <v>0</v>
      </c>
      <c r="CE40" s="35">
        <f t="shared" si="1113"/>
        <v>0</v>
      </c>
      <c r="CF40" s="35">
        <f t="shared" si="1113"/>
        <v>0</v>
      </c>
      <c r="CG40" s="35">
        <f t="shared" si="1113"/>
        <v>0</v>
      </c>
      <c r="CH40" s="35">
        <f t="shared" si="1113"/>
        <v>0</v>
      </c>
      <c r="CI40" s="35">
        <f t="shared" si="1113"/>
        <v>0</v>
      </c>
      <c r="CJ40" s="35">
        <f t="shared" si="1113"/>
        <v>0</v>
      </c>
      <c r="CK40" s="35">
        <f t="shared" si="1113"/>
        <v>0</v>
      </c>
      <c r="CL40" s="35">
        <f t="shared" si="1113"/>
        <v>0</v>
      </c>
      <c r="CM40" s="35">
        <f t="shared" si="1113"/>
        <v>0</v>
      </c>
      <c r="CN40" s="35">
        <f t="shared" si="1113"/>
        <v>0</v>
      </c>
      <c r="CO40" s="35">
        <f t="shared" ref="CO40" si="1114">(CO39-CN39)/CO39</f>
        <v>0</v>
      </c>
      <c r="CP40" s="35">
        <f t="shared" ref="CP40" si="1115">(CP39-CO39)/CP39</f>
        <v>0</v>
      </c>
      <c r="CQ40" s="35">
        <f t="shared" ref="CQ40" si="1116">(CQ39-CP39)/CQ39</f>
        <v>0</v>
      </c>
      <c r="CR40" s="35">
        <f t="shared" ref="CR40" si="1117">(CR39-CQ39)/CR39</f>
        <v>0</v>
      </c>
      <c r="CS40" s="35">
        <f t="shared" ref="CS40" si="1118">(CS39-CR39)/CS39</f>
        <v>0</v>
      </c>
      <c r="CT40" s="35">
        <f t="shared" ref="CT40" si="1119">(CT39-CS39)/CT39</f>
        <v>0</v>
      </c>
      <c r="CU40" s="35" t="e">
        <f t="shared" ref="CU40" si="1120">(CU39-CT39)/CU39</f>
        <v>#DIV/0!</v>
      </c>
      <c r="CV40" s="35" t="e">
        <f t="shared" ref="CV40" si="1121">(CV39-CU39)/CV39</f>
        <v>#DIV/0!</v>
      </c>
      <c r="CW40" s="35" t="e">
        <f t="shared" ref="CW40" si="1122">(CW39-CV39)/CW39</f>
        <v>#DIV/0!</v>
      </c>
      <c r="CX40" s="35" t="e">
        <f t="shared" ref="CX40" si="1123">(CX39-CW39)/CX39</f>
        <v>#DIV/0!</v>
      </c>
      <c r="CY40" s="35" t="e">
        <f t="shared" ref="CY40" si="1124">(CY39-CX39)/CY39</f>
        <v>#DIV/0!</v>
      </c>
      <c r="CZ40" s="35" t="e">
        <f t="shared" ref="CZ40" si="1125">(CZ39-CY39)/CZ39</f>
        <v>#DIV/0!</v>
      </c>
      <c r="DA40" s="35" t="e">
        <f t="shared" ref="DA40" si="1126">(DA39-CZ39)/DA39</f>
        <v>#DIV/0!</v>
      </c>
      <c r="DB40" s="35" t="e">
        <f t="shared" ref="DB40" si="1127">(DB39-DA39)/DB39</f>
        <v>#DIV/0!</v>
      </c>
      <c r="DC40" s="35" t="e">
        <f t="shared" ref="DC40" si="1128">(DC39-DB39)/DC39</f>
        <v>#DIV/0!</v>
      </c>
      <c r="DD40" s="35" t="e">
        <f t="shared" ref="DD40" si="1129">(DD39-DC39)/DD39</f>
        <v>#DIV/0!</v>
      </c>
      <c r="DE40" s="35" t="e">
        <f t="shared" ref="DE40" si="1130">(DE39-DD39)/DE39</f>
        <v>#DIV/0!</v>
      </c>
      <c r="DF40" s="35" t="e">
        <f t="shared" ref="DF40" si="1131">(DF39-DE39)/DF39</f>
        <v>#DIV/0!</v>
      </c>
      <c r="DG40" s="35" t="e">
        <f t="shared" ref="DG40" si="1132">(DG39-DF39)/DG39</f>
        <v>#DIV/0!</v>
      </c>
      <c r="DH40" s="35" t="e">
        <f t="shared" ref="DH40" si="1133">(DH39-DG39)/DH39</f>
        <v>#DIV/0!</v>
      </c>
      <c r="DI40" s="35" t="e">
        <f t="shared" ref="DI40" si="1134">(DI39-DH39)/DI39</f>
        <v>#DIV/0!</v>
      </c>
      <c r="DJ40" s="35" t="e">
        <f t="shared" ref="DJ40" si="1135">(DJ39-DI39)/DJ39</f>
        <v>#DIV/0!</v>
      </c>
      <c r="DK40" s="35" t="e">
        <f t="shared" ref="DK40" si="1136">(DK39-DJ39)/DK39</f>
        <v>#DIV/0!</v>
      </c>
      <c r="DL40" s="35" t="e">
        <f t="shared" ref="DL40" si="1137">(DL39-DK39)/DL39</f>
        <v>#DIV/0!</v>
      </c>
      <c r="DM40" s="35" t="e">
        <f t="shared" ref="DM40" si="1138">(DM39-DL39)/DM39</f>
        <v>#DIV/0!</v>
      </c>
      <c r="DN40" s="35" t="e">
        <f t="shared" ref="DN40" si="1139">(DN39-DM39)/DN39</f>
        <v>#DIV/0!</v>
      </c>
      <c r="DO40" s="35" t="e">
        <f t="shared" ref="DO40" si="1140">(DO39-DN39)/DO39</f>
        <v>#DIV/0!</v>
      </c>
      <c r="DP40" s="35" t="e">
        <f t="shared" ref="DP40" si="1141">(DP39-DO39)/DP39</f>
        <v>#DIV/0!</v>
      </c>
      <c r="DQ40" s="35" t="e">
        <f t="shared" ref="DQ40" si="1142">(DQ39-DP39)/DQ39</f>
        <v>#DIV/0!</v>
      </c>
      <c r="DR40" s="35" t="e">
        <f t="shared" ref="DR40" si="1143">(DR39-DQ39)/DR39</f>
        <v>#DIV/0!</v>
      </c>
      <c r="DS40" s="35" t="e">
        <f t="shared" ref="DS40" si="1144">(DS39-DR39)/DS39</f>
        <v>#DIV/0!</v>
      </c>
      <c r="DT40" s="35" t="e">
        <f t="shared" ref="DT40" si="1145">(DT39-DS39)/DT39</f>
        <v>#DIV/0!</v>
      </c>
      <c r="DU40" s="35" t="e">
        <f t="shared" ref="DU40" si="1146">(DU39-DT39)/DU39</f>
        <v>#DIV/0!</v>
      </c>
      <c r="DV40" s="35" t="e">
        <f t="shared" ref="DV40" si="1147">(DV39-DU39)/DV39</f>
        <v>#DIV/0!</v>
      </c>
      <c r="DW40" s="35" t="e">
        <f t="shared" ref="DW40" si="1148">(DW39-DV39)/DW39</f>
        <v>#DIV/0!</v>
      </c>
      <c r="DX40" s="35" t="e">
        <f t="shared" ref="DX40" si="1149">(DX39-DW39)/DX39</f>
        <v>#DIV/0!</v>
      </c>
      <c r="DY40" s="35" t="e">
        <f t="shared" ref="DY40" si="1150">(DY39-DX39)/DY39</f>
        <v>#DIV/0!</v>
      </c>
      <c r="DZ40" s="35" t="e">
        <f t="shared" ref="DZ40" si="1151">(DZ39-DY39)/DZ39</f>
        <v>#DIV/0!</v>
      </c>
      <c r="EA40" s="35" t="e">
        <f t="shared" ref="EA40" si="1152">(EA39-DZ39)/EA39</f>
        <v>#DIV/0!</v>
      </c>
      <c r="EB40" s="35" t="e">
        <f t="shared" ref="EB40" si="1153">(EB39-EA39)/EB39</f>
        <v>#DIV/0!</v>
      </c>
      <c r="EC40" s="35" t="e">
        <f t="shared" ref="EC40" si="1154">(EC39-EB39)/EC39</f>
        <v>#DIV/0!</v>
      </c>
      <c r="ED40" s="35" t="e">
        <f t="shared" ref="ED40" si="1155">(ED39-EC39)/ED39</f>
        <v>#DIV/0!</v>
      </c>
      <c r="EE40" s="35" t="e">
        <f t="shared" ref="EE40" si="1156">(EE39-ED39)/EE39</f>
        <v>#DIV/0!</v>
      </c>
      <c r="EF40" s="35" t="e">
        <f t="shared" ref="EF40" si="1157">(EF39-EE39)/EF39</f>
        <v>#DIV/0!</v>
      </c>
      <c r="EG40" s="35" t="e">
        <f t="shared" ref="EG40" si="1158">(EG39-EF39)/EG39</f>
        <v>#DIV/0!</v>
      </c>
      <c r="EH40" s="35" t="e">
        <f t="shared" ref="EH40" si="1159">(EH39-EG39)/EH39</f>
        <v>#DIV/0!</v>
      </c>
      <c r="EI40" s="35" t="e">
        <f t="shared" ref="EI40" si="1160">(EI39-EH39)/EI39</f>
        <v>#DIV/0!</v>
      </c>
      <c r="EJ40" s="35" t="e">
        <f t="shared" ref="EJ40" si="1161">(EJ39-EI39)/EJ39</f>
        <v>#DIV/0!</v>
      </c>
      <c r="EK40" s="35" t="e">
        <f t="shared" ref="EK40" si="1162">(EK39-EJ39)/EK39</f>
        <v>#DIV/0!</v>
      </c>
      <c r="EL40" s="35" t="e">
        <f t="shared" ref="EL40" si="1163">(EL39-EK39)/EL39</f>
        <v>#DIV/0!</v>
      </c>
      <c r="EM40" s="35" t="e">
        <f t="shared" ref="EM40" si="1164">(EM39-EL39)/EM39</f>
        <v>#DIV/0!</v>
      </c>
      <c r="EN40" s="35" t="e">
        <f t="shared" ref="EN40" si="1165">(EN39-EM39)/EN39</f>
        <v>#DIV/0!</v>
      </c>
      <c r="EO40" s="35" t="e">
        <f t="shared" ref="EO40" si="1166">(EO39-EN39)/EO39</f>
        <v>#DIV/0!</v>
      </c>
      <c r="EP40" s="35" t="e">
        <f t="shared" ref="EP40" si="1167">(EP39-EO39)/EP39</f>
        <v>#DIV/0!</v>
      </c>
      <c r="EQ40" s="35" t="e">
        <f t="shared" ref="EQ40" si="1168">(EQ39-EP39)/EQ39</f>
        <v>#DIV/0!</v>
      </c>
      <c r="ER40" s="35" t="e">
        <f t="shared" ref="ER40" si="1169">(ER39-EQ39)/ER39</f>
        <v>#DIV/0!</v>
      </c>
      <c r="ES40" s="35" t="e">
        <f t="shared" ref="ES40" si="1170">(ES39-ER39)/ES39</f>
        <v>#DIV/0!</v>
      </c>
      <c r="ET40" s="35" t="e">
        <f t="shared" ref="ET40" si="1171">(ET39-ES39)/ET39</f>
        <v>#DIV/0!</v>
      </c>
      <c r="EU40" s="35" t="e">
        <f t="shared" ref="EU40" si="1172">(EU39-ET39)/EU39</f>
        <v>#DIV/0!</v>
      </c>
      <c r="EV40" s="35" t="e">
        <f t="shared" ref="EV40" si="1173">(EV39-EU39)/EV39</f>
        <v>#DIV/0!</v>
      </c>
      <c r="EW40" s="35" t="e">
        <f t="shared" ref="EW40" si="1174">(EW39-EV39)/EW39</f>
        <v>#DIV/0!</v>
      </c>
      <c r="EX40" s="35" t="e">
        <f t="shared" ref="EX40" si="1175">(EX39-EW39)/EX39</f>
        <v>#DIV/0!</v>
      </c>
      <c r="EY40" s="35" t="e">
        <f t="shared" ref="EY40" si="1176">(EY39-EX39)/EY39</f>
        <v>#DIV/0!</v>
      </c>
      <c r="EZ40" s="35" t="e">
        <f t="shared" ref="EZ40" si="1177">(EZ39-EY39)/EZ39</f>
        <v>#DIV/0!</v>
      </c>
      <c r="FA40" s="35" t="e">
        <f t="shared" ref="FA40" si="1178">(FA39-EZ39)/FA39</f>
        <v>#DIV/0!</v>
      </c>
      <c r="FB40" s="35" t="e">
        <f t="shared" ref="FB40" si="1179">(FB39-FA39)/FB39</f>
        <v>#DIV/0!</v>
      </c>
      <c r="FC40" s="35" t="e">
        <f t="shared" ref="FC40" si="1180">(FC39-FB39)/FC39</f>
        <v>#DIV/0!</v>
      </c>
      <c r="FD40" s="35" t="e">
        <f t="shared" ref="FD40" si="1181">(FD39-FC39)/FD39</f>
        <v>#DIV/0!</v>
      </c>
      <c r="FE40" s="35" t="e">
        <f t="shared" ref="FE40" si="1182">(FE39-FD39)/FE39</f>
        <v>#DIV/0!</v>
      </c>
      <c r="FF40" s="35" t="e">
        <f t="shared" ref="FF40" si="1183">(FF39-FE39)/FF39</f>
        <v>#DIV/0!</v>
      </c>
      <c r="FG40" s="35" t="e">
        <f t="shared" ref="FG40" si="1184">(FG39-FF39)/FG39</f>
        <v>#DIV/0!</v>
      </c>
      <c r="FH40" s="35" t="e">
        <f t="shared" ref="FH40" si="1185">(FH39-FG39)/FH39</f>
        <v>#DIV/0!</v>
      </c>
      <c r="FI40" s="35" t="e">
        <f t="shared" ref="FI40" si="1186">(FI39-FH39)/FI39</f>
        <v>#DIV/0!</v>
      </c>
      <c r="FJ40" s="35" t="e">
        <f t="shared" ref="FJ40" si="1187">(FJ39-FI39)/FJ39</f>
        <v>#DIV/0!</v>
      </c>
      <c r="FK40" s="35" t="e">
        <f t="shared" ref="FK40" si="1188">(FK39-FJ39)/FK39</f>
        <v>#DIV/0!</v>
      </c>
      <c r="FL40" s="35" t="e">
        <f t="shared" ref="FL40" si="1189">(FL39-FK39)/FL39</f>
        <v>#DIV/0!</v>
      </c>
      <c r="FM40" s="35" t="e">
        <f t="shared" ref="FM40" si="1190">(FM39-FL39)/FM39</f>
        <v>#DIV/0!</v>
      </c>
      <c r="FN40" s="35" t="e">
        <f t="shared" ref="FN40" si="1191">(FN39-FM39)/FN39</f>
        <v>#DIV/0!</v>
      </c>
      <c r="FO40" s="35" t="e">
        <f t="shared" ref="FO40" si="1192">(FO39-FN39)/FO39</f>
        <v>#DIV/0!</v>
      </c>
      <c r="FP40" s="35" t="e">
        <f t="shared" ref="FP40" si="1193">(FP39-FO39)/FP39</f>
        <v>#DIV/0!</v>
      </c>
      <c r="FQ40" s="35" t="e">
        <f t="shared" ref="FQ40" si="1194">(FQ39-FP39)/FQ39</f>
        <v>#DIV/0!</v>
      </c>
      <c r="FR40" s="35" t="e">
        <f t="shared" ref="FR40" si="1195">(FR39-FQ39)/FR39</f>
        <v>#DIV/0!</v>
      </c>
      <c r="FS40" s="35" t="e">
        <f t="shared" ref="FS40" si="1196">(FS39-FR39)/FS39</f>
        <v>#DIV/0!</v>
      </c>
      <c r="FT40" s="35" t="e">
        <f t="shared" ref="FT40" si="1197">(FT39-FS39)/FT39</f>
        <v>#DIV/0!</v>
      </c>
      <c r="FU40" s="35" t="e">
        <f t="shared" ref="FU40" si="1198">(FU39-FT39)/FU39</f>
        <v>#DIV/0!</v>
      </c>
      <c r="FV40" s="35" t="e">
        <f t="shared" ref="FV40" si="1199">(FV39-FU39)/FV39</f>
        <v>#DIV/0!</v>
      </c>
      <c r="FW40" s="35" t="e">
        <f t="shared" ref="FW40" si="1200">(FW39-FV39)/FW39</f>
        <v>#DIV/0!</v>
      </c>
      <c r="FX40" s="35" t="e">
        <f t="shared" ref="FX40" si="1201">(FX39-FW39)/FX39</f>
        <v>#DIV/0!</v>
      </c>
      <c r="FY40" s="35" t="e">
        <f t="shared" ref="FY40" si="1202">(FY39-FX39)/FY39</f>
        <v>#DIV/0!</v>
      </c>
      <c r="FZ40" s="35" t="e">
        <f t="shared" ref="FZ40" si="1203">(FZ39-FY39)/FZ39</f>
        <v>#DIV/0!</v>
      </c>
      <c r="GA40" s="35" t="e">
        <f t="shared" ref="GA40" si="1204">(GA39-FZ39)/GA39</f>
        <v>#DIV/0!</v>
      </c>
      <c r="GB40" s="35" t="e">
        <f t="shared" ref="GB40" si="1205">(GB39-GA39)/GB39</f>
        <v>#DIV/0!</v>
      </c>
      <c r="GC40" s="35" t="e">
        <f t="shared" ref="GC40" si="1206">(GC39-GB39)/GC39</f>
        <v>#DIV/0!</v>
      </c>
      <c r="GD40" s="35" t="e">
        <f t="shared" ref="GD40" si="1207">(GD39-GC39)/GD39</f>
        <v>#DIV/0!</v>
      </c>
      <c r="GE40" s="35" t="e">
        <f t="shared" ref="GE40" si="1208">(GE39-GD39)/GE39</f>
        <v>#DIV/0!</v>
      </c>
      <c r="GF40" s="35" t="e">
        <f t="shared" ref="GF40" si="1209">(GF39-GE39)/GF39</f>
        <v>#DIV/0!</v>
      </c>
      <c r="GG40" s="35" t="e">
        <f t="shared" ref="GG40" si="1210">(GG39-GF39)/GG39</f>
        <v>#DIV/0!</v>
      </c>
    </row>
    <row r="41" spans="2:189" ht="16" thickBot="1">
      <c r="B41" s="108"/>
      <c r="C41" s="36" t="s">
        <v>80</v>
      </c>
      <c r="D41" s="56">
        <v>0</v>
      </c>
      <c r="E41" s="56">
        <f>E39-D39</f>
        <v>0</v>
      </c>
      <c r="F41" s="56">
        <f t="shared" ref="F41:BQ41" si="1211">F39-E39</f>
        <v>0</v>
      </c>
      <c r="G41" s="56">
        <f t="shared" si="1211"/>
        <v>0</v>
      </c>
      <c r="H41" s="56">
        <f t="shared" si="1211"/>
        <v>0</v>
      </c>
      <c r="I41" s="56">
        <f t="shared" si="1211"/>
        <v>0</v>
      </c>
      <c r="J41" s="56">
        <f t="shared" si="1211"/>
        <v>0</v>
      </c>
      <c r="K41" s="56">
        <f t="shared" si="1211"/>
        <v>0</v>
      </c>
      <c r="L41" s="56">
        <f t="shared" si="1211"/>
        <v>0</v>
      </c>
      <c r="M41" s="56">
        <f t="shared" si="1211"/>
        <v>0</v>
      </c>
      <c r="N41" s="56">
        <f t="shared" si="1211"/>
        <v>0</v>
      </c>
      <c r="O41" s="56">
        <f t="shared" si="1211"/>
        <v>0</v>
      </c>
      <c r="P41" s="56">
        <f t="shared" si="1211"/>
        <v>0</v>
      </c>
      <c r="Q41" s="56">
        <f t="shared" si="1211"/>
        <v>0</v>
      </c>
      <c r="R41" s="56">
        <f t="shared" si="1211"/>
        <v>0</v>
      </c>
      <c r="S41" s="56">
        <f t="shared" si="1211"/>
        <v>0</v>
      </c>
      <c r="T41" s="56">
        <f t="shared" si="1211"/>
        <v>0</v>
      </c>
      <c r="U41" s="56">
        <f t="shared" si="1211"/>
        <v>0</v>
      </c>
      <c r="V41" s="56">
        <f t="shared" si="1211"/>
        <v>0</v>
      </c>
      <c r="W41" s="56">
        <f t="shared" si="1211"/>
        <v>0</v>
      </c>
      <c r="X41" s="56">
        <f t="shared" si="1211"/>
        <v>0</v>
      </c>
      <c r="Y41" s="56">
        <f t="shared" si="1211"/>
        <v>1</v>
      </c>
      <c r="Z41" s="56">
        <f t="shared" si="1211"/>
        <v>0</v>
      </c>
      <c r="AA41" s="56">
        <f t="shared" si="1211"/>
        <v>0</v>
      </c>
      <c r="AB41" s="56">
        <f t="shared" si="1211"/>
        <v>4</v>
      </c>
      <c r="AC41" s="56">
        <f t="shared" si="1211"/>
        <v>2</v>
      </c>
      <c r="AD41" s="56">
        <f t="shared" si="1211"/>
        <v>2</v>
      </c>
      <c r="AE41" s="56">
        <f t="shared" si="1211"/>
        <v>3</v>
      </c>
      <c r="AF41" s="56">
        <f t="shared" si="1211"/>
        <v>4</v>
      </c>
      <c r="AG41" s="56">
        <f t="shared" si="1211"/>
        <v>-1</v>
      </c>
      <c r="AH41" s="56">
        <f t="shared" si="1211"/>
        <v>6</v>
      </c>
      <c r="AI41" s="56">
        <f t="shared" si="1211"/>
        <v>10</v>
      </c>
      <c r="AJ41" s="56">
        <f t="shared" si="1211"/>
        <v>12</v>
      </c>
      <c r="AK41" s="56">
        <f t="shared" si="1211"/>
        <v>1</v>
      </c>
      <c r="AL41" s="56">
        <f t="shared" si="1211"/>
        <v>2</v>
      </c>
      <c r="AM41" s="56">
        <f t="shared" si="1211"/>
        <v>2</v>
      </c>
      <c r="AN41" s="56">
        <f t="shared" si="1211"/>
        <v>0</v>
      </c>
      <c r="AO41" s="56">
        <f t="shared" si="1211"/>
        <v>2</v>
      </c>
      <c r="AP41" s="56">
        <f t="shared" si="1211"/>
        <v>1</v>
      </c>
      <c r="AQ41" s="56">
        <f t="shared" si="1211"/>
        <v>1</v>
      </c>
      <c r="AR41" s="56">
        <f t="shared" si="1211"/>
        <v>0</v>
      </c>
      <c r="AS41" s="56">
        <f t="shared" si="1211"/>
        <v>0</v>
      </c>
      <c r="AT41" s="56">
        <f t="shared" si="1211"/>
        <v>0</v>
      </c>
      <c r="AU41" s="56">
        <f t="shared" si="1211"/>
        <v>1</v>
      </c>
      <c r="AV41" s="56">
        <f t="shared" si="1211"/>
        <v>6</v>
      </c>
      <c r="AW41" s="56">
        <f t="shared" si="1211"/>
        <v>0</v>
      </c>
      <c r="AX41" s="56">
        <f t="shared" si="1211"/>
        <v>0</v>
      </c>
      <c r="AY41" s="56">
        <f t="shared" si="1211"/>
        <v>0</v>
      </c>
      <c r="AZ41" s="56">
        <f t="shared" si="1211"/>
        <v>0</v>
      </c>
      <c r="BA41" s="56">
        <f t="shared" si="1211"/>
        <v>0</v>
      </c>
      <c r="BB41" s="56">
        <f t="shared" si="1211"/>
        <v>-6</v>
      </c>
      <c r="BC41" s="56">
        <f t="shared" si="1211"/>
        <v>0</v>
      </c>
      <c r="BD41" s="56">
        <f t="shared" si="1211"/>
        <v>1</v>
      </c>
      <c r="BE41" s="56">
        <f t="shared" si="1211"/>
        <v>7</v>
      </c>
      <c r="BF41" s="56">
        <f t="shared" si="1211"/>
        <v>19</v>
      </c>
      <c r="BG41" s="56">
        <f t="shared" si="1211"/>
        <v>5</v>
      </c>
      <c r="BH41" s="56">
        <f t="shared" si="1211"/>
        <v>0</v>
      </c>
      <c r="BI41" s="56">
        <f t="shared" si="1211"/>
        <v>0</v>
      </c>
      <c r="BJ41" s="56">
        <f t="shared" si="1211"/>
        <v>0</v>
      </c>
      <c r="BK41" s="56">
        <f t="shared" si="1211"/>
        <v>1</v>
      </c>
      <c r="BL41" s="56">
        <f t="shared" si="1211"/>
        <v>0</v>
      </c>
      <c r="BM41" s="56">
        <f t="shared" si="1211"/>
        <v>0</v>
      </c>
      <c r="BN41" s="56">
        <f t="shared" si="1211"/>
        <v>0</v>
      </c>
      <c r="BO41" s="56">
        <f t="shared" si="1211"/>
        <v>0</v>
      </c>
      <c r="BP41" s="56">
        <f t="shared" si="1211"/>
        <v>0</v>
      </c>
      <c r="BQ41" s="56">
        <f t="shared" si="1211"/>
        <v>0</v>
      </c>
      <c r="BR41" s="56">
        <f t="shared" ref="BR41:CM41" si="1212">BR39-BQ39</f>
        <v>0</v>
      </c>
      <c r="BS41" s="56">
        <f t="shared" si="1212"/>
        <v>0</v>
      </c>
      <c r="BT41" s="56">
        <f t="shared" si="1212"/>
        <v>0</v>
      </c>
      <c r="BU41" s="56">
        <f t="shared" si="1212"/>
        <v>0</v>
      </c>
      <c r="BV41" s="56">
        <f t="shared" si="1212"/>
        <v>0</v>
      </c>
      <c r="BW41" s="56">
        <f t="shared" si="1212"/>
        <v>4</v>
      </c>
      <c r="BX41" s="56">
        <f t="shared" si="1212"/>
        <v>0</v>
      </c>
      <c r="BY41" s="56">
        <f t="shared" si="1212"/>
        <v>0</v>
      </c>
      <c r="BZ41" s="56">
        <f t="shared" si="1212"/>
        <v>0</v>
      </c>
      <c r="CA41" s="56">
        <f t="shared" si="1212"/>
        <v>0</v>
      </c>
      <c r="CB41" s="56">
        <f t="shared" si="1212"/>
        <v>0</v>
      </c>
      <c r="CC41" s="56">
        <f t="shared" si="1212"/>
        <v>0</v>
      </c>
      <c r="CD41" s="56">
        <f t="shared" si="1212"/>
        <v>0</v>
      </c>
      <c r="CE41" s="56">
        <f t="shared" si="1212"/>
        <v>0</v>
      </c>
      <c r="CF41" s="56">
        <f t="shared" si="1212"/>
        <v>0</v>
      </c>
      <c r="CG41" s="56">
        <f t="shared" si="1212"/>
        <v>0</v>
      </c>
      <c r="CH41" s="56">
        <f t="shared" si="1212"/>
        <v>0</v>
      </c>
      <c r="CI41" s="56">
        <f t="shared" si="1212"/>
        <v>0</v>
      </c>
      <c r="CJ41" s="56">
        <f t="shared" si="1212"/>
        <v>0</v>
      </c>
      <c r="CK41" s="56">
        <f t="shared" si="1212"/>
        <v>0</v>
      </c>
      <c r="CL41" s="56">
        <f t="shared" si="1212"/>
        <v>0</v>
      </c>
      <c r="CM41" s="56">
        <f t="shared" si="1212"/>
        <v>0</v>
      </c>
      <c r="CN41" s="56">
        <f t="shared" ref="CN41:EI41" si="1213">CN39-CM39</f>
        <v>0</v>
      </c>
      <c r="CO41" s="56">
        <f t="shared" si="1213"/>
        <v>0</v>
      </c>
      <c r="CP41" s="56">
        <f t="shared" si="1213"/>
        <v>0</v>
      </c>
      <c r="CQ41" s="56">
        <f t="shared" si="1213"/>
        <v>0</v>
      </c>
      <c r="CR41" s="56">
        <f t="shared" si="1213"/>
        <v>0</v>
      </c>
      <c r="CS41" s="56">
        <f t="shared" si="1213"/>
        <v>0</v>
      </c>
      <c r="CT41" s="56">
        <f t="shared" si="1213"/>
        <v>0</v>
      </c>
      <c r="CU41" s="56">
        <f t="shared" si="1213"/>
        <v>-90</v>
      </c>
      <c r="CV41" s="56">
        <f t="shared" si="1213"/>
        <v>0</v>
      </c>
      <c r="CW41" s="56">
        <f t="shared" si="1213"/>
        <v>0</v>
      </c>
      <c r="CX41" s="56">
        <f t="shared" si="1213"/>
        <v>0</v>
      </c>
      <c r="CY41" s="56">
        <f t="shared" si="1213"/>
        <v>0</v>
      </c>
      <c r="CZ41" s="56">
        <f t="shared" si="1213"/>
        <v>0</v>
      </c>
      <c r="DA41" s="56">
        <f t="shared" si="1213"/>
        <v>0</v>
      </c>
      <c r="DB41" s="56">
        <f t="shared" si="1213"/>
        <v>0</v>
      </c>
      <c r="DC41" s="56">
        <f t="shared" si="1213"/>
        <v>0</v>
      </c>
      <c r="DD41" s="56">
        <f t="shared" si="1213"/>
        <v>0</v>
      </c>
      <c r="DE41" s="56">
        <f t="shared" si="1213"/>
        <v>0</v>
      </c>
      <c r="DF41" s="56">
        <f t="shared" si="1213"/>
        <v>0</v>
      </c>
      <c r="DG41" s="56">
        <f t="shared" si="1213"/>
        <v>0</v>
      </c>
      <c r="DH41" s="56">
        <f t="shared" si="1213"/>
        <v>0</v>
      </c>
      <c r="DI41" s="56">
        <f t="shared" si="1213"/>
        <v>0</v>
      </c>
      <c r="DJ41" s="56">
        <f t="shared" si="1213"/>
        <v>0</v>
      </c>
      <c r="DK41" s="56">
        <f t="shared" si="1213"/>
        <v>0</v>
      </c>
      <c r="DL41" s="56">
        <f t="shared" si="1213"/>
        <v>0</v>
      </c>
      <c r="DM41" s="56">
        <f t="shared" si="1213"/>
        <v>0</v>
      </c>
      <c r="DN41" s="56">
        <f t="shared" si="1213"/>
        <v>0</v>
      </c>
      <c r="DO41" s="56">
        <f t="shared" si="1213"/>
        <v>0</v>
      </c>
      <c r="DP41" s="56">
        <f t="shared" si="1213"/>
        <v>0</v>
      </c>
      <c r="DQ41" s="56">
        <f t="shared" si="1213"/>
        <v>0</v>
      </c>
      <c r="DR41" s="56">
        <f t="shared" si="1213"/>
        <v>0</v>
      </c>
      <c r="DS41" s="56">
        <f t="shared" si="1213"/>
        <v>0</v>
      </c>
      <c r="DT41" s="56">
        <f t="shared" si="1213"/>
        <v>0</v>
      </c>
      <c r="DU41" s="56">
        <f t="shared" si="1213"/>
        <v>0</v>
      </c>
      <c r="DV41" s="56">
        <f t="shared" si="1213"/>
        <v>0</v>
      </c>
      <c r="DW41" s="56">
        <f t="shared" si="1213"/>
        <v>0</v>
      </c>
      <c r="DX41" s="56">
        <f t="shared" si="1213"/>
        <v>0</v>
      </c>
      <c r="DY41" s="56">
        <f t="shared" si="1213"/>
        <v>0</v>
      </c>
      <c r="DZ41" s="56">
        <f t="shared" si="1213"/>
        <v>0</v>
      </c>
      <c r="EA41" s="56">
        <f t="shared" si="1213"/>
        <v>0</v>
      </c>
      <c r="EB41" s="56">
        <f t="shared" si="1213"/>
        <v>0</v>
      </c>
      <c r="EC41" s="56">
        <f t="shared" si="1213"/>
        <v>0</v>
      </c>
      <c r="ED41" s="56">
        <f t="shared" si="1213"/>
        <v>0</v>
      </c>
      <c r="EE41" s="56">
        <f t="shared" si="1213"/>
        <v>0</v>
      </c>
      <c r="EF41" s="56">
        <f t="shared" si="1213"/>
        <v>0</v>
      </c>
      <c r="EG41" s="56">
        <f t="shared" si="1213"/>
        <v>0</v>
      </c>
      <c r="EH41" s="56">
        <f t="shared" si="1213"/>
        <v>0</v>
      </c>
      <c r="EI41" s="56">
        <f t="shared" si="1213"/>
        <v>0</v>
      </c>
      <c r="EJ41" s="56">
        <f t="shared" ref="EJ41:GG41" si="1214">EJ39-EI39</f>
        <v>0</v>
      </c>
      <c r="EK41" s="56">
        <f t="shared" si="1214"/>
        <v>0</v>
      </c>
      <c r="EL41" s="56">
        <f t="shared" si="1214"/>
        <v>0</v>
      </c>
      <c r="EM41" s="56">
        <f t="shared" si="1214"/>
        <v>0</v>
      </c>
      <c r="EN41" s="56">
        <f t="shared" si="1214"/>
        <v>0</v>
      </c>
      <c r="EO41" s="56">
        <f t="shared" si="1214"/>
        <v>0</v>
      </c>
      <c r="EP41" s="56">
        <f t="shared" si="1214"/>
        <v>0</v>
      </c>
      <c r="EQ41" s="56">
        <f t="shared" si="1214"/>
        <v>0</v>
      </c>
      <c r="ER41" s="56">
        <f t="shared" si="1214"/>
        <v>0</v>
      </c>
      <c r="ES41" s="56">
        <f t="shared" si="1214"/>
        <v>0</v>
      </c>
      <c r="ET41" s="56">
        <f t="shared" si="1214"/>
        <v>0</v>
      </c>
      <c r="EU41" s="56">
        <f t="shared" si="1214"/>
        <v>0</v>
      </c>
      <c r="EV41" s="56">
        <f t="shared" si="1214"/>
        <v>0</v>
      </c>
      <c r="EW41" s="56">
        <f t="shared" si="1214"/>
        <v>0</v>
      </c>
      <c r="EX41" s="56">
        <f t="shared" si="1214"/>
        <v>0</v>
      </c>
      <c r="EY41" s="56">
        <f t="shared" si="1214"/>
        <v>0</v>
      </c>
      <c r="EZ41" s="56">
        <f t="shared" si="1214"/>
        <v>0</v>
      </c>
      <c r="FA41" s="56">
        <f t="shared" si="1214"/>
        <v>0</v>
      </c>
      <c r="FB41" s="56">
        <f t="shared" si="1214"/>
        <v>0</v>
      </c>
      <c r="FC41" s="56">
        <f t="shared" si="1214"/>
        <v>0</v>
      </c>
      <c r="FD41" s="56">
        <f t="shared" si="1214"/>
        <v>0</v>
      </c>
      <c r="FE41" s="56">
        <f t="shared" si="1214"/>
        <v>0</v>
      </c>
      <c r="FF41" s="56">
        <f t="shared" si="1214"/>
        <v>0</v>
      </c>
      <c r="FG41" s="56">
        <f t="shared" si="1214"/>
        <v>0</v>
      </c>
      <c r="FH41" s="56">
        <f t="shared" si="1214"/>
        <v>0</v>
      </c>
      <c r="FI41" s="56">
        <f t="shared" si="1214"/>
        <v>0</v>
      </c>
      <c r="FJ41" s="56">
        <f t="shared" si="1214"/>
        <v>0</v>
      </c>
      <c r="FK41" s="56">
        <f t="shared" si="1214"/>
        <v>0</v>
      </c>
      <c r="FL41" s="56">
        <f t="shared" si="1214"/>
        <v>0</v>
      </c>
      <c r="FM41" s="56">
        <f t="shared" si="1214"/>
        <v>0</v>
      </c>
      <c r="FN41" s="56">
        <f t="shared" si="1214"/>
        <v>0</v>
      </c>
      <c r="FO41" s="56">
        <f t="shared" si="1214"/>
        <v>0</v>
      </c>
      <c r="FP41" s="56">
        <f t="shared" si="1214"/>
        <v>0</v>
      </c>
      <c r="FQ41" s="56">
        <f t="shared" si="1214"/>
        <v>0</v>
      </c>
      <c r="FR41" s="56">
        <f t="shared" si="1214"/>
        <v>0</v>
      </c>
      <c r="FS41" s="56">
        <f t="shared" si="1214"/>
        <v>0</v>
      </c>
      <c r="FT41" s="56">
        <f t="shared" si="1214"/>
        <v>0</v>
      </c>
      <c r="FU41" s="56">
        <f t="shared" si="1214"/>
        <v>0</v>
      </c>
      <c r="FV41" s="56">
        <f t="shared" si="1214"/>
        <v>0</v>
      </c>
      <c r="FW41" s="56">
        <f t="shared" si="1214"/>
        <v>0</v>
      </c>
      <c r="FX41" s="56">
        <f t="shared" si="1214"/>
        <v>0</v>
      </c>
      <c r="FY41" s="56">
        <f t="shared" si="1214"/>
        <v>0</v>
      </c>
      <c r="FZ41" s="56">
        <f t="shared" si="1214"/>
        <v>0</v>
      </c>
      <c r="GA41" s="56">
        <f t="shared" si="1214"/>
        <v>0</v>
      </c>
      <c r="GB41" s="56">
        <f t="shared" si="1214"/>
        <v>0</v>
      </c>
      <c r="GC41" s="56">
        <f t="shared" si="1214"/>
        <v>0</v>
      </c>
      <c r="GD41" s="56">
        <f t="shared" si="1214"/>
        <v>0</v>
      </c>
      <c r="GE41" s="56">
        <f t="shared" si="1214"/>
        <v>0</v>
      </c>
      <c r="GF41" s="56">
        <f t="shared" si="1214"/>
        <v>0</v>
      </c>
      <c r="GG41" s="56">
        <f t="shared" si="1214"/>
        <v>0</v>
      </c>
    </row>
    <row r="42" spans="2:189">
      <c r="B42" s="108"/>
      <c r="C42" s="78" t="s">
        <v>88</v>
      </c>
      <c r="D42" s="77">
        <v>0</v>
      </c>
      <c r="E42" s="77">
        <v>0</v>
      </c>
      <c r="F42" s="77">
        <v>0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  <c r="R42" s="77">
        <v>0</v>
      </c>
      <c r="S42" s="77">
        <v>0</v>
      </c>
      <c r="T42" s="77">
        <v>0</v>
      </c>
      <c r="U42" s="77">
        <v>0</v>
      </c>
      <c r="V42" s="77">
        <v>0</v>
      </c>
      <c r="W42" s="77">
        <v>0</v>
      </c>
      <c r="X42" s="77">
        <v>0</v>
      </c>
      <c r="Y42" s="77">
        <v>0</v>
      </c>
      <c r="Z42" s="77">
        <v>0</v>
      </c>
      <c r="AA42" s="77">
        <v>0</v>
      </c>
      <c r="AB42" s="77">
        <v>0</v>
      </c>
      <c r="AC42" s="77">
        <v>0</v>
      </c>
      <c r="AD42" s="77">
        <v>0</v>
      </c>
      <c r="AE42" s="77">
        <v>0</v>
      </c>
      <c r="AF42" s="77">
        <v>0</v>
      </c>
      <c r="AG42" s="77">
        <v>0</v>
      </c>
      <c r="AH42" s="77">
        <v>0</v>
      </c>
      <c r="AI42" s="77">
        <v>0</v>
      </c>
      <c r="AJ42" s="77">
        <v>0</v>
      </c>
      <c r="AK42" s="77">
        <v>0</v>
      </c>
      <c r="AL42" s="77">
        <v>0</v>
      </c>
      <c r="AM42" s="77">
        <v>0</v>
      </c>
      <c r="AN42" s="77">
        <v>0</v>
      </c>
      <c r="AO42" s="77">
        <v>0</v>
      </c>
      <c r="AP42" s="77">
        <v>0</v>
      </c>
      <c r="AQ42" s="77">
        <v>0</v>
      </c>
      <c r="AR42" s="77">
        <v>0</v>
      </c>
      <c r="AS42" s="77">
        <v>0</v>
      </c>
      <c r="AT42" s="77">
        <v>0</v>
      </c>
      <c r="AU42" s="77">
        <v>0</v>
      </c>
      <c r="AV42" s="77">
        <v>0</v>
      </c>
      <c r="AW42" s="77">
        <v>0</v>
      </c>
      <c r="AX42" s="77">
        <v>0</v>
      </c>
      <c r="AY42" s="77">
        <v>0</v>
      </c>
      <c r="AZ42" s="77">
        <v>0</v>
      </c>
      <c r="BA42" s="77">
        <v>0</v>
      </c>
      <c r="BB42" s="77">
        <v>0</v>
      </c>
      <c r="BC42" s="77">
        <v>0</v>
      </c>
      <c r="BD42" s="77">
        <v>0</v>
      </c>
      <c r="BE42" s="77">
        <v>0</v>
      </c>
      <c r="BF42" s="77">
        <v>0</v>
      </c>
      <c r="BG42" s="77">
        <v>0</v>
      </c>
      <c r="BH42" s="77">
        <v>0</v>
      </c>
      <c r="BI42" s="77">
        <v>0</v>
      </c>
      <c r="BJ42" s="77">
        <v>0</v>
      </c>
      <c r="BK42" s="77">
        <v>0</v>
      </c>
      <c r="BL42" s="77">
        <v>0</v>
      </c>
      <c r="BM42" s="77">
        <v>0</v>
      </c>
      <c r="BN42" s="77">
        <v>0</v>
      </c>
      <c r="BO42" s="77">
        <v>0</v>
      </c>
      <c r="BP42" s="77">
        <v>0</v>
      </c>
      <c r="BQ42" s="77">
        <v>0</v>
      </c>
      <c r="BR42" s="77">
        <v>0</v>
      </c>
      <c r="BS42" s="77">
        <v>0</v>
      </c>
      <c r="BT42" s="77">
        <v>0</v>
      </c>
      <c r="BU42" s="77">
        <v>0</v>
      </c>
      <c r="BV42" s="77">
        <v>0</v>
      </c>
      <c r="BW42" s="77">
        <v>0</v>
      </c>
      <c r="BX42" s="77">
        <v>0</v>
      </c>
      <c r="BY42" s="77">
        <v>0</v>
      </c>
      <c r="BZ42" s="77">
        <v>0</v>
      </c>
      <c r="CA42" s="77">
        <v>0</v>
      </c>
      <c r="CB42" s="77">
        <v>0</v>
      </c>
      <c r="CC42" s="77">
        <v>0</v>
      </c>
      <c r="CD42" s="77">
        <v>0</v>
      </c>
      <c r="CE42" s="77">
        <v>0</v>
      </c>
      <c r="CF42" s="77">
        <v>0</v>
      </c>
      <c r="CG42" s="77">
        <v>0</v>
      </c>
      <c r="CH42" s="77">
        <v>0</v>
      </c>
      <c r="CI42" s="77">
        <v>0</v>
      </c>
      <c r="CJ42" s="77">
        <v>0</v>
      </c>
      <c r="CK42" s="77">
        <v>0</v>
      </c>
      <c r="CL42" s="77">
        <v>0</v>
      </c>
      <c r="CM42" s="77">
        <v>0</v>
      </c>
      <c r="CN42" s="77">
        <v>0</v>
      </c>
      <c r="CO42" s="77">
        <v>0</v>
      </c>
      <c r="CP42" s="77">
        <v>0</v>
      </c>
      <c r="CQ42" s="77">
        <v>0</v>
      </c>
      <c r="CR42" s="77">
        <v>0</v>
      </c>
      <c r="CS42" s="77">
        <v>0</v>
      </c>
      <c r="CT42" s="77">
        <v>0</v>
      </c>
      <c r="CU42" s="77"/>
      <c r="CV42" s="77"/>
      <c r="CW42" s="77"/>
      <c r="CX42" s="77"/>
      <c r="CY42" s="77"/>
      <c r="CZ42" s="77"/>
      <c r="DA42" s="77"/>
      <c r="DB42" s="77"/>
      <c r="DC42" s="77"/>
      <c r="DD42" s="77"/>
      <c r="DE42" s="77"/>
      <c r="DF42" s="77"/>
      <c r="DG42" s="77"/>
      <c r="DH42" s="77"/>
      <c r="DI42" s="77"/>
      <c r="DJ42" s="77"/>
      <c r="DK42" s="77"/>
      <c r="DL42" s="77"/>
      <c r="DM42" s="77"/>
      <c r="DN42" s="77"/>
      <c r="DO42" s="77"/>
      <c r="DP42" s="77"/>
      <c r="DQ42" s="77"/>
      <c r="DR42" s="77"/>
      <c r="DS42" s="77"/>
      <c r="DT42" s="77"/>
      <c r="DU42" s="77"/>
      <c r="DV42" s="77"/>
      <c r="DW42" s="77"/>
      <c r="DX42" s="77"/>
      <c r="DY42" s="77"/>
      <c r="DZ42" s="77"/>
      <c r="EA42" s="77"/>
      <c r="EB42" s="77"/>
      <c r="EC42" s="77"/>
      <c r="ED42" s="77"/>
      <c r="EE42" s="77"/>
      <c r="EF42" s="77"/>
      <c r="EG42" s="77"/>
      <c r="EH42" s="77"/>
      <c r="EI42" s="77"/>
      <c r="EJ42" s="77"/>
      <c r="EK42" s="77"/>
      <c r="EL42" s="77"/>
      <c r="EM42" s="77"/>
      <c r="EN42" s="77"/>
      <c r="EO42" s="77"/>
      <c r="EP42" s="77"/>
      <c r="EQ42" s="77"/>
      <c r="ER42" s="77"/>
      <c r="ES42" s="77"/>
      <c r="ET42" s="77"/>
      <c r="EU42" s="77"/>
      <c r="EV42" s="77"/>
      <c r="EW42" s="77"/>
      <c r="EX42" s="77"/>
      <c r="EY42" s="77"/>
      <c r="EZ42" s="77"/>
      <c r="FA42" s="77"/>
      <c r="FB42" s="77"/>
      <c r="FC42" s="77"/>
      <c r="FD42" s="77"/>
      <c r="FE42" s="77"/>
      <c r="FF42" s="77"/>
      <c r="FG42" s="77"/>
      <c r="FH42" s="77"/>
      <c r="FI42" s="77"/>
      <c r="FJ42" s="77"/>
      <c r="FK42" s="77"/>
      <c r="FL42" s="77"/>
      <c r="FM42" s="77"/>
      <c r="FN42" s="77"/>
      <c r="FO42" s="77"/>
      <c r="FP42" s="77"/>
      <c r="FQ42" s="77"/>
      <c r="FR42" s="77"/>
      <c r="FS42" s="77"/>
      <c r="FT42" s="77"/>
      <c r="FU42" s="77"/>
      <c r="FV42" s="77"/>
      <c r="FW42" s="77"/>
      <c r="FX42" s="77"/>
      <c r="FY42" s="77"/>
      <c r="FZ42" s="77"/>
      <c r="GA42" s="77"/>
      <c r="GB42" s="77"/>
      <c r="GC42" s="77"/>
      <c r="GD42" s="77"/>
      <c r="GE42" s="77"/>
      <c r="GF42" s="77"/>
      <c r="GG42" s="77"/>
    </row>
    <row r="43" spans="2:189">
      <c r="B43" s="108"/>
      <c r="C43" s="69" t="s">
        <v>81</v>
      </c>
      <c r="D43" s="69">
        <v>0</v>
      </c>
      <c r="E43" s="69" t="e">
        <f>(E42-D42)/E42</f>
        <v>#DIV/0!</v>
      </c>
      <c r="F43" s="69" t="e">
        <f t="shared" ref="F43:BQ43" si="1215">(F42-E42)/F42</f>
        <v>#DIV/0!</v>
      </c>
      <c r="G43" s="69" t="e">
        <f t="shared" si="1215"/>
        <v>#DIV/0!</v>
      </c>
      <c r="H43" s="69" t="e">
        <f t="shared" si="1215"/>
        <v>#DIV/0!</v>
      </c>
      <c r="I43" s="69" t="e">
        <f t="shared" si="1215"/>
        <v>#DIV/0!</v>
      </c>
      <c r="J43" s="69" t="e">
        <f t="shared" si="1215"/>
        <v>#DIV/0!</v>
      </c>
      <c r="K43" s="69" t="e">
        <f t="shared" si="1215"/>
        <v>#DIV/0!</v>
      </c>
      <c r="L43" s="69" t="e">
        <f t="shared" si="1215"/>
        <v>#DIV/0!</v>
      </c>
      <c r="M43" s="69" t="e">
        <f t="shared" si="1215"/>
        <v>#DIV/0!</v>
      </c>
      <c r="N43" s="69" t="e">
        <f t="shared" si="1215"/>
        <v>#DIV/0!</v>
      </c>
      <c r="O43" s="69" t="e">
        <f t="shared" si="1215"/>
        <v>#DIV/0!</v>
      </c>
      <c r="P43" s="69" t="e">
        <f t="shared" si="1215"/>
        <v>#DIV/0!</v>
      </c>
      <c r="Q43" s="69" t="e">
        <f t="shared" si="1215"/>
        <v>#DIV/0!</v>
      </c>
      <c r="R43" s="69" t="e">
        <f t="shared" si="1215"/>
        <v>#DIV/0!</v>
      </c>
      <c r="S43" s="69" t="e">
        <f t="shared" si="1215"/>
        <v>#DIV/0!</v>
      </c>
      <c r="T43" s="69" t="e">
        <f t="shared" si="1215"/>
        <v>#DIV/0!</v>
      </c>
      <c r="U43" s="69" t="e">
        <f t="shared" si="1215"/>
        <v>#DIV/0!</v>
      </c>
      <c r="V43" s="69" t="e">
        <f t="shared" si="1215"/>
        <v>#DIV/0!</v>
      </c>
      <c r="W43" s="69" t="e">
        <f t="shared" si="1215"/>
        <v>#DIV/0!</v>
      </c>
      <c r="X43" s="69" t="e">
        <f t="shared" si="1215"/>
        <v>#DIV/0!</v>
      </c>
      <c r="Y43" s="69" t="e">
        <f t="shared" si="1215"/>
        <v>#DIV/0!</v>
      </c>
      <c r="Z43" s="69" t="e">
        <f t="shared" si="1215"/>
        <v>#DIV/0!</v>
      </c>
      <c r="AA43" s="69" t="e">
        <f t="shared" si="1215"/>
        <v>#DIV/0!</v>
      </c>
      <c r="AB43" s="69" t="e">
        <f t="shared" si="1215"/>
        <v>#DIV/0!</v>
      </c>
      <c r="AC43" s="69" t="e">
        <f t="shared" si="1215"/>
        <v>#DIV/0!</v>
      </c>
      <c r="AD43" s="69" t="e">
        <f t="shared" si="1215"/>
        <v>#DIV/0!</v>
      </c>
      <c r="AE43" s="69" t="e">
        <f t="shared" si="1215"/>
        <v>#DIV/0!</v>
      </c>
      <c r="AF43" s="69" t="e">
        <f t="shared" si="1215"/>
        <v>#DIV/0!</v>
      </c>
      <c r="AG43" s="69" t="e">
        <f t="shared" si="1215"/>
        <v>#DIV/0!</v>
      </c>
      <c r="AH43" s="69" t="e">
        <f t="shared" si="1215"/>
        <v>#DIV/0!</v>
      </c>
      <c r="AI43" s="69" t="e">
        <f t="shared" si="1215"/>
        <v>#DIV/0!</v>
      </c>
      <c r="AJ43" s="69" t="e">
        <f t="shared" si="1215"/>
        <v>#DIV/0!</v>
      </c>
      <c r="AK43" s="69" t="e">
        <f t="shared" si="1215"/>
        <v>#DIV/0!</v>
      </c>
      <c r="AL43" s="69" t="e">
        <f t="shared" si="1215"/>
        <v>#DIV/0!</v>
      </c>
      <c r="AM43" s="69" t="e">
        <f t="shared" si="1215"/>
        <v>#DIV/0!</v>
      </c>
      <c r="AN43" s="69" t="e">
        <f t="shared" si="1215"/>
        <v>#DIV/0!</v>
      </c>
      <c r="AO43" s="69" t="e">
        <f t="shared" si="1215"/>
        <v>#DIV/0!</v>
      </c>
      <c r="AP43" s="69" t="e">
        <f t="shared" si="1215"/>
        <v>#DIV/0!</v>
      </c>
      <c r="AQ43" s="69" t="e">
        <f t="shared" si="1215"/>
        <v>#DIV/0!</v>
      </c>
      <c r="AR43" s="69" t="e">
        <f t="shared" si="1215"/>
        <v>#DIV/0!</v>
      </c>
      <c r="AS43" s="69" t="e">
        <f t="shared" si="1215"/>
        <v>#DIV/0!</v>
      </c>
      <c r="AT43" s="69" t="e">
        <f t="shared" si="1215"/>
        <v>#DIV/0!</v>
      </c>
      <c r="AU43" s="69" t="e">
        <f t="shared" si="1215"/>
        <v>#DIV/0!</v>
      </c>
      <c r="AV43" s="69" t="e">
        <f t="shared" si="1215"/>
        <v>#DIV/0!</v>
      </c>
      <c r="AW43" s="69" t="e">
        <f t="shared" si="1215"/>
        <v>#DIV/0!</v>
      </c>
      <c r="AX43" s="69" t="e">
        <f t="shared" si="1215"/>
        <v>#DIV/0!</v>
      </c>
      <c r="AY43" s="69" t="e">
        <f t="shared" si="1215"/>
        <v>#DIV/0!</v>
      </c>
      <c r="AZ43" s="69" t="e">
        <f t="shared" si="1215"/>
        <v>#DIV/0!</v>
      </c>
      <c r="BA43" s="69" t="e">
        <f t="shared" si="1215"/>
        <v>#DIV/0!</v>
      </c>
      <c r="BB43" s="69" t="e">
        <f t="shared" si="1215"/>
        <v>#DIV/0!</v>
      </c>
      <c r="BC43" s="69" t="e">
        <f t="shared" si="1215"/>
        <v>#DIV/0!</v>
      </c>
      <c r="BD43" s="69" t="e">
        <f t="shared" si="1215"/>
        <v>#DIV/0!</v>
      </c>
      <c r="BE43" s="69" t="e">
        <f t="shared" si="1215"/>
        <v>#DIV/0!</v>
      </c>
      <c r="BF43" s="69" t="e">
        <f t="shared" si="1215"/>
        <v>#DIV/0!</v>
      </c>
      <c r="BG43" s="69" t="e">
        <f t="shared" si="1215"/>
        <v>#DIV/0!</v>
      </c>
      <c r="BH43" s="69" t="e">
        <f t="shared" si="1215"/>
        <v>#DIV/0!</v>
      </c>
      <c r="BI43" s="69" t="e">
        <f t="shared" si="1215"/>
        <v>#DIV/0!</v>
      </c>
      <c r="BJ43" s="69" t="e">
        <f t="shared" si="1215"/>
        <v>#DIV/0!</v>
      </c>
      <c r="BK43" s="69" t="e">
        <f t="shared" si="1215"/>
        <v>#DIV/0!</v>
      </c>
      <c r="BL43" s="69" t="e">
        <f t="shared" si="1215"/>
        <v>#DIV/0!</v>
      </c>
      <c r="BM43" s="69" t="e">
        <f t="shared" si="1215"/>
        <v>#DIV/0!</v>
      </c>
      <c r="BN43" s="69" t="e">
        <f t="shared" si="1215"/>
        <v>#DIV/0!</v>
      </c>
      <c r="BO43" s="69" t="e">
        <f t="shared" si="1215"/>
        <v>#DIV/0!</v>
      </c>
      <c r="BP43" s="69" t="e">
        <f t="shared" si="1215"/>
        <v>#DIV/0!</v>
      </c>
      <c r="BQ43" s="69" t="e">
        <f t="shared" si="1215"/>
        <v>#DIV/0!</v>
      </c>
      <c r="BR43" s="69" t="e">
        <f t="shared" ref="BR43:CN43" si="1216">(BR42-BQ42)/BR42</f>
        <v>#DIV/0!</v>
      </c>
      <c r="BS43" s="69" t="e">
        <f t="shared" si="1216"/>
        <v>#DIV/0!</v>
      </c>
      <c r="BT43" s="69" t="e">
        <f t="shared" si="1216"/>
        <v>#DIV/0!</v>
      </c>
      <c r="BU43" s="69" t="e">
        <f t="shared" si="1216"/>
        <v>#DIV/0!</v>
      </c>
      <c r="BV43" s="69" t="e">
        <f t="shared" si="1216"/>
        <v>#DIV/0!</v>
      </c>
      <c r="BW43" s="69" t="e">
        <f t="shared" si="1216"/>
        <v>#DIV/0!</v>
      </c>
      <c r="BX43" s="69" t="e">
        <f t="shared" si="1216"/>
        <v>#DIV/0!</v>
      </c>
      <c r="BY43" s="69" t="e">
        <f t="shared" si="1216"/>
        <v>#DIV/0!</v>
      </c>
      <c r="BZ43" s="69" t="e">
        <f t="shared" si="1216"/>
        <v>#DIV/0!</v>
      </c>
      <c r="CA43" s="69" t="e">
        <f t="shared" si="1216"/>
        <v>#DIV/0!</v>
      </c>
      <c r="CB43" s="69" t="e">
        <f t="shared" si="1216"/>
        <v>#DIV/0!</v>
      </c>
      <c r="CC43" s="69" t="e">
        <f t="shared" si="1216"/>
        <v>#DIV/0!</v>
      </c>
      <c r="CD43" s="69" t="e">
        <f t="shared" si="1216"/>
        <v>#DIV/0!</v>
      </c>
      <c r="CE43" s="69" t="e">
        <f t="shared" si="1216"/>
        <v>#DIV/0!</v>
      </c>
      <c r="CF43" s="69" t="e">
        <f t="shared" si="1216"/>
        <v>#DIV/0!</v>
      </c>
      <c r="CG43" s="69" t="e">
        <f t="shared" si="1216"/>
        <v>#DIV/0!</v>
      </c>
      <c r="CH43" s="69" t="e">
        <f t="shared" si="1216"/>
        <v>#DIV/0!</v>
      </c>
      <c r="CI43" s="69" t="e">
        <f t="shared" si="1216"/>
        <v>#DIV/0!</v>
      </c>
      <c r="CJ43" s="69" t="e">
        <f t="shared" si="1216"/>
        <v>#DIV/0!</v>
      </c>
      <c r="CK43" s="69" t="e">
        <f t="shared" si="1216"/>
        <v>#DIV/0!</v>
      </c>
      <c r="CL43" s="69" t="e">
        <f t="shared" si="1216"/>
        <v>#DIV/0!</v>
      </c>
      <c r="CM43" s="69" t="e">
        <f t="shared" si="1216"/>
        <v>#DIV/0!</v>
      </c>
      <c r="CN43" s="69" t="e">
        <f t="shared" si="1216"/>
        <v>#DIV/0!</v>
      </c>
      <c r="CO43" s="69" t="e">
        <f t="shared" ref="CO43" si="1217">(CO42-CN42)/CO42</f>
        <v>#DIV/0!</v>
      </c>
      <c r="CP43" s="69" t="e">
        <f t="shared" ref="CP43" si="1218">(CP42-CO42)/CP42</f>
        <v>#DIV/0!</v>
      </c>
      <c r="CQ43" s="69" t="e">
        <f t="shared" ref="CQ43" si="1219">(CQ42-CP42)/CQ42</f>
        <v>#DIV/0!</v>
      </c>
      <c r="CR43" s="69" t="e">
        <f t="shared" ref="CR43" si="1220">(CR42-CQ42)/CR42</f>
        <v>#DIV/0!</v>
      </c>
      <c r="CS43" s="69" t="e">
        <f t="shared" ref="CS43" si="1221">(CS42-CR42)/CS42</f>
        <v>#DIV/0!</v>
      </c>
      <c r="CT43" s="69" t="e">
        <f t="shared" ref="CT43" si="1222">(CT42-CS42)/CT42</f>
        <v>#DIV/0!</v>
      </c>
      <c r="CU43" s="69" t="e">
        <f t="shared" ref="CU43" si="1223">(CU42-CT42)/CU42</f>
        <v>#DIV/0!</v>
      </c>
      <c r="CV43" s="69" t="e">
        <f t="shared" ref="CV43" si="1224">(CV42-CU42)/CV42</f>
        <v>#DIV/0!</v>
      </c>
      <c r="CW43" s="69" t="e">
        <f t="shared" ref="CW43" si="1225">(CW42-CV42)/CW42</f>
        <v>#DIV/0!</v>
      </c>
      <c r="CX43" s="69" t="e">
        <f t="shared" ref="CX43" si="1226">(CX42-CW42)/CX42</f>
        <v>#DIV/0!</v>
      </c>
      <c r="CY43" s="69" t="e">
        <f t="shared" ref="CY43" si="1227">(CY42-CX42)/CY42</f>
        <v>#DIV/0!</v>
      </c>
      <c r="CZ43" s="69" t="e">
        <f t="shared" ref="CZ43" si="1228">(CZ42-CY42)/CZ42</f>
        <v>#DIV/0!</v>
      </c>
      <c r="DA43" s="69" t="e">
        <f t="shared" ref="DA43" si="1229">(DA42-CZ42)/DA42</f>
        <v>#DIV/0!</v>
      </c>
      <c r="DB43" s="69" t="e">
        <f t="shared" ref="DB43" si="1230">(DB42-DA42)/DB42</f>
        <v>#DIV/0!</v>
      </c>
      <c r="DC43" s="69" t="e">
        <f t="shared" ref="DC43" si="1231">(DC42-DB42)/DC42</f>
        <v>#DIV/0!</v>
      </c>
      <c r="DD43" s="69" t="e">
        <f t="shared" ref="DD43" si="1232">(DD42-DC42)/DD42</f>
        <v>#DIV/0!</v>
      </c>
      <c r="DE43" s="69" t="e">
        <f t="shared" ref="DE43" si="1233">(DE42-DD42)/DE42</f>
        <v>#DIV/0!</v>
      </c>
      <c r="DF43" s="69" t="e">
        <f t="shared" ref="DF43" si="1234">(DF42-DE42)/DF42</f>
        <v>#DIV/0!</v>
      </c>
      <c r="DG43" s="69" t="e">
        <f t="shared" ref="DG43" si="1235">(DG42-DF42)/DG42</f>
        <v>#DIV/0!</v>
      </c>
      <c r="DH43" s="69" t="e">
        <f t="shared" ref="DH43" si="1236">(DH42-DG42)/DH42</f>
        <v>#DIV/0!</v>
      </c>
      <c r="DI43" s="69" t="e">
        <f t="shared" ref="DI43" si="1237">(DI42-DH42)/DI42</f>
        <v>#DIV/0!</v>
      </c>
      <c r="DJ43" s="69" t="e">
        <f t="shared" ref="DJ43" si="1238">(DJ42-DI42)/DJ42</f>
        <v>#DIV/0!</v>
      </c>
      <c r="DK43" s="69" t="e">
        <f t="shared" ref="DK43" si="1239">(DK42-DJ42)/DK42</f>
        <v>#DIV/0!</v>
      </c>
      <c r="DL43" s="69" t="e">
        <f t="shared" ref="DL43" si="1240">(DL42-DK42)/DL42</f>
        <v>#DIV/0!</v>
      </c>
      <c r="DM43" s="69" t="e">
        <f t="shared" ref="DM43" si="1241">(DM42-DL42)/DM42</f>
        <v>#DIV/0!</v>
      </c>
      <c r="DN43" s="69" t="e">
        <f t="shared" ref="DN43" si="1242">(DN42-DM42)/DN42</f>
        <v>#DIV/0!</v>
      </c>
      <c r="DO43" s="69" t="e">
        <f t="shared" ref="DO43" si="1243">(DO42-DN42)/DO42</f>
        <v>#DIV/0!</v>
      </c>
      <c r="DP43" s="69" t="e">
        <f t="shared" ref="DP43" si="1244">(DP42-DO42)/DP42</f>
        <v>#DIV/0!</v>
      </c>
      <c r="DQ43" s="69" t="e">
        <f t="shared" ref="DQ43" si="1245">(DQ42-DP42)/DQ42</f>
        <v>#DIV/0!</v>
      </c>
      <c r="DR43" s="69" t="e">
        <f t="shared" ref="DR43" si="1246">(DR42-DQ42)/DR42</f>
        <v>#DIV/0!</v>
      </c>
      <c r="DS43" s="69" t="e">
        <f t="shared" ref="DS43" si="1247">(DS42-DR42)/DS42</f>
        <v>#DIV/0!</v>
      </c>
      <c r="DT43" s="69" t="e">
        <f t="shared" ref="DT43" si="1248">(DT42-DS42)/DT42</f>
        <v>#DIV/0!</v>
      </c>
      <c r="DU43" s="69" t="e">
        <f t="shared" ref="DU43" si="1249">(DU42-DT42)/DU42</f>
        <v>#DIV/0!</v>
      </c>
      <c r="DV43" s="69" t="e">
        <f t="shared" ref="DV43" si="1250">(DV42-DU42)/DV42</f>
        <v>#DIV/0!</v>
      </c>
      <c r="DW43" s="69" t="e">
        <f t="shared" ref="DW43" si="1251">(DW42-DV42)/DW42</f>
        <v>#DIV/0!</v>
      </c>
      <c r="DX43" s="69" t="e">
        <f t="shared" ref="DX43" si="1252">(DX42-DW42)/DX42</f>
        <v>#DIV/0!</v>
      </c>
      <c r="DY43" s="69" t="e">
        <f t="shared" ref="DY43" si="1253">(DY42-DX42)/DY42</f>
        <v>#DIV/0!</v>
      </c>
      <c r="DZ43" s="69" t="e">
        <f t="shared" ref="DZ43" si="1254">(DZ42-DY42)/DZ42</f>
        <v>#DIV/0!</v>
      </c>
      <c r="EA43" s="69" t="e">
        <f t="shared" ref="EA43" si="1255">(EA42-DZ42)/EA42</f>
        <v>#DIV/0!</v>
      </c>
      <c r="EB43" s="69" t="e">
        <f t="shared" ref="EB43" si="1256">(EB42-EA42)/EB42</f>
        <v>#DIV/0!</v>
      </c>
      <c r="EC43" s="69" t="e">
        <f t="shared" ref="EC43" si="1257">(EC42-EB42)/EC42</f>
        <v>#DIV/0!</v>
      </c>
      <c r="ED43" s="69" t="e">
        <f t="shared" ref="ED43" si="1258">(ED42-EC42)/ED42</f>
        <v>#DIV/0!</v>
      </c>
      <c r="EE43" s="69" t="e">
        <f t="shared" ref="EE43" si="1259">(EE42-ED42)/EE42</f>
        <v>#DIV/0!</v>
      </c>
      <c r="EF43" s="69" t="e">
        <f t="shared" ref="EF43" si="1260">(EF42-EE42)/EF42</f>
        <v>#DIV/0!</v>
      </c>
      <c r="EG43" s="69" t="e">
        <f t="shared" ref="EG43" si="1261">(EG42-EF42)/EG42</f>
        <v>#DIV/0!</v>
      </c>
      <c r="EH43" s="69" t="e">
        <f t="shared" ref="EH43" si="1262">(EH42-EG42)/EH42</f>
        <v>#DIV/0!</v>
      </c>
      <c r="EI43" s="69" t="e">
        <f t="shared" ref="EI43" si="1263">(EI42-EH42)/EI42</f>
        <v>#DIV/0!</v>
      </c>
      <c r="EJ43" s="69" t="e">
        <f t="shared" ref="EJ43" si="1264">(EJ42-EI42)/EJ42</f>
        <v>#DIV/0!</v>
      </c>
      <c r="EK43" s="69" t="e">
        <f t="shared" ref="EK43" si="1265">(EK42-EJ42)/EK42</f>
        <v>#DIV/0!</v>
      </c>
      <c r="EL43" s="69" t="e">
        <f t="shared" ref="EL43" si="1266">(EL42-EK42)/EL42</f>
        <v>#DIV/0!</v>
      </c>
      <c r="EM43" s="69" t="e">
        <f t="shared" ref="EM43" si="1267">(EM42-EL42)/EM42</f>
        <v>#DIV/0!</v>
      </c>
      <c r="EN43" s="69" t="e">
        <f t="shared" ref="EN43" si="1268">(EN42-EM42)/EN42</f>
        <v>#DIV/0!</v>
      </c>
      <c r="EO43" s="69" t="e">
        <f t="shared" ref="EO43" si="1269">(EO42-EN42)/EO42</f>
        <v>#DIV/0!</v>
      </c>
      <c r="EP43" s="69" t="e">
        <f t="shared" ref="EP43" si="1270">(EP42-EO42)/EP42</f>
        <v>#DIV/0!</v>
      </c>
      <c r="EQ43" s="69" t="e">
        <f t="shared" ref="EQ43" si="1271">(EQ42-EP42)/EQ42</f>
        <v>#DIV/0!</v>
      </c>
      <c r="ER43" s="69" t="e">
        <f t="shared" ref="ER43" si="1272">(ER42-EQ42)/ER42</f>
        <v>#DIV/0!</v>
      </c>
      <c r="ES43" s="69" t="e">
        <f t="shared" ref="ES43" si="1273">(ES42-ER42)/ES42</f>
        <v>#DIV/0!</v>
      </c>
      <c r="ET43" s="69" t="e">
        <f t="shared" ref="ET43" si="1274">(ET42-ES42)/ET42</f>
        <v>#DIV/0!</v>
      </c>
      <c r="EU43" s="69" t="e">
        <f t="shared" ref="EU43" si="1275">(EU42-ET42)/EU42</f>
        <v>#DIV/0!</v>
      </c>
      <c r="EV43" s="69" t="e">
        <f t="shared" ref="EV43" si="1276">(EV42-EU42)/EV42</f>
        <v>#DIV/0!</v>
      </c>
      <c r="EW43" s="69" t="e">
        <f t="shared" ref="EW43" si="1277">(EW42-EV42)/EW42</f>
        <v>#DIV/0!</v>
      </c>
      <c r="EX43" s="69" t="e">
        <f t="shared" ref="EX43" si="1278">(EX42-EW42)/EX42</f>
        <v>#DIV/0!</v>
      </c>
      <c r="EY43" s="69" t="e">
        <f t="shared" ref="EY43" si="1279">(EY42-EX42)/EY42</f>
        <v>#DIV/0!</v>
      </c>
      <c r="EZ43" s="69" t="e">
        <f t="shared" ref="EZ43" si="1280">(EZ42-EY42)/EZ42</f>
        <v>#DIV/0!</v>
      </c>
      <c r="FA43" s="69" t="e">
        <f t="shared" ref="FA43" si="1281">(FA42-EZ42)/FA42</f>
        <v>#DIV/0!</v>
      </c>
      <c r="FB43" s="69" t="e">
        <f t="shared" ref="FB43" si="1282">(FB42-FA42)/FB42</f>
        <v>#DIV/0!</v>
      </c>
      <c r="FC43" s="69" t="e">
        <f t="shared" ref="FC43" si="1283">(FC42-FB42)/FC42</f>
        <v>#DIV/0!</v>
      </c>
      <c r="FD43" s="69" t="e">
        <f t="shared" ref="FD43" si="1284">(FD42-FC42)/FD42</f>
        <v>#DIV/0!</v>
      </c>
      <c r="FE43" s="69" t="e">
        <f t="shared" ref="FE43" si="1285">(FE42-FD42)/FE42</f>
        <v>#DIV/0!</v>
      </c>
      <c r="FF43" s="69" t="e">
        <f t="shared" ref="FF43" si="1286">(FF42-FE42)/FF42</f>
        <v>#DIV/0!</v>
      </c>
      <c r="FG43" s="69" t="e">
        <f t="shared" ref="FG43" si="1287">(FG42-FF42)/FG42</f>
        <v>#DIV/0!</v>
      </c>
      <c r="FH43" s="69" t="e">
        <f t="shared" ref="FH43" si="1288">(FH42-FG42)/FH42</f>
        <v>#DIV/0!</v>
      </c>
      <c r="FI43" s="69" t="e">
        <f t="shared" ref="FI43" si="1289">(FI42-FH42)/FI42</f>
        <v>#DIV/0!</v>
      </c>
      <c r="FJ43" s="69" t="e">
        <f t="shared" ref="FJ43" si="1290">(FJ42-FI42)/FJ42</f>
        <v>#DIV/0!</v>
      </c>
      <c r="FK43" s="69" t="e">
        <f t="shared" ref="FK43" si="1291">(FK42-FJ42)/FK42</f>
        <v>#DIV/0!</v>
      </c>
      <c r="FL43" s="69" t="e">
        <f t="shared" ref="FL43" si="1292">(FL42-FK42)/FL42</f>
        <v>#DIV/0!</v>
      </c>
      <c r="FM43" s="69" t="e">
        <f t="shared" ref="FM43" si="1293">(FM42-FL42)/FM42</f>
        <v>#DIV/0!</v>
      </c>
      <c r="FN43" s="69" t="e">
        <f t="shared" ref="FN43" si="1294">(FN42-FM42)/FN42</f>
        <v>#DIV/0!</v>
      </c>
      <c r="FO43" s="69" t="e">
        <f t="shared" ref="FO43" si="1295">(FO42-FN42)/FO42</f>
        <v>#DIV/0!</v>
      </c>
      <c r="FP43" s="69" t="e">
        <f t="shared" ref="FP43" si="1296">(FP42-FO42)/FP42</f>
        <v>#DIV/0!</v>
      </c>
      <c r="FQ43" s="69" t="e">
        <f t="shared" ref="FQ43" si="1297">(FQ42-FP42)/FQ42</f>
        <v>#DIV/0!</v>
      </c>
      <c r="FR43" s="69" t="e">
        <f t="shared" ref="FR43" si="1298">(FR42-FQ42)/FR42</f>
        <v>#DIV/0!</v>
      </c>
      <c r="FS43" s="69" t="e">
        <f t="shared" ref="FS43" si="1299">(FS42-FR42)/FS42</f>
        <v>#DIV/0!</v>
      </c>
      <c r="FT43" s="69" t="e">
        <f t="shared" ref="FT43" si="1300">(FT42-FS42)/FT42</f>
        <v>#DIV/0!</v>
      </c>
      <c r="FU43" s="69" t="e">
        <f t="shared" ref="FU43" si="1301">(FU42-FT42)/FU42</f>
        <v>#DIV/0!</v>
      </c>
      <c r="FV43" s="69" t="e">
        <f t="shared" ref="FV43" si="1302">(FV42-FU42)/FV42</f>
        <v>#DIV/0!</v>
      </c>
      <c r="FW43" s="69" t="e">
        <f t="shared" ref="FW43" si="1303">(FW42-FV42)/FW42</f>
        <v>#DIV/0!</v>
      </c>
      <c r="FX43" s="69" t="e">
        <f t="shared" ref="FX43" si="1304">(FX42-FW42)/FX42</f>
        <v>#DIV/0!</v>
      </c>
      <c r="FY43" s="69" t="e">
        <f t="shared" ref="FY43" si="1305">(FY42-FX42)/FY42</f>
        <v>#DIV/0!</v>
      </c>
      <c r="FZ43" s="69" t="e">
        <f t="shared" ref="FZ43" si="1306">(FZ42-FY42)/FZ42</f>
        <v>#DIV/0!</v>
      </c>
      <c r="GA43" s="69" t="e">
        <f t="shared" ref="GA43" si="1307">(GA42-FZ42)/GA42</f>
        <v>#DIV/0!</v>
      </c>
      <c r="GB43" s="69" t="e">
        <f t="shared" ref="GB43" si="1308">(GB42-GA42)/GB42</f>
        <v>#DIV/0!</v>
      </c>
      <c r="GC43" s="69" t="e">
        <f t="shared" ref="GC43" si="1309">(GC42-GB42)/GC42</f>
        <v>#DIV/0!</v>
      </c>
      <c r="GD43" s="69" t="e">
        <f t="shared" ref="GD43" si="1310">(GD42-GC42)/GD42</f>
        <v>#DIV/0!</v>
      </c>
      <c r="GE43" s="69" t="e">
        <f t="shared" ref="GE43" si="1311">(GE42-GD42)/GE42</f>
        <v>#DIV/0!</v>
      </c>
      <c r="GF43" s="69" t="e">
        <f t="shared" ref="GF43" si="1312">(GF42-GE42)/GF42</f>
        <v>#DIV/0!</v>
      </c>
      <c r="GG43" s="69" t="e">
        <f t="shared" ref="GG43" si="1313">(GG42-GF42)/GG42</f>
        <v>#DIV/0!</v>
      </c>
    </row>
    <row r="44" spans="2:189" ht="16" thickBot="1">
      <c r="B44" s="109"/>
      <c r="C44" s="70" t="s">
        <v>80</v>
      </c>
      <c r="D44" s="71">
        <v>0</v>
      </c>
      <c r="E44" s="71">
        <f>E42-D42</f>
        <v>0</v>
      </c>
      <c r="F44" s="71">
        <f t="shared" ref="F44:BQ44" si="1314">F42-E42</f>
        <v>0</v>
      </c>
      <c r="G44" s="71">
        <f t="shared" si="1314"/>
        <v>0</v>
      </c>
      <c r="H44" s="71">
        <f t="shared" si="1314"/>
        <v>0</v>
      </c>
      <c r="I44" s="71">
        <f t="shared" si="1314"/>
        <v>0</v>
      </c>
      <c r="J44" s="71">
        <f t="shared" si="1314"/>
        <v>0</v>
      </c>
      <c r="K44" s="71">
        <f t="shared" si="1314"/>
        <v>0</v>
      </c>
      <c r="L44" s="71">
        <f t="shared" si="1314"/>
        <v>0</v>
      </c>
      <c r="M44" s="71">
        <f t="shared" si="1314"/>
        <v>0</v>
      </c>
      <c r="N44" s="71">
        <f t="shared" si="1314"/>
        <v>0</v>
      </c>
      <c r="O44" s="71">
        <f t="shared" si="1314"/>
        <v>0</v>
      </c>
      <c r="P44" s="71">
        <f t="shared" si="1314"/>
        <v>0</v>
      </c>
      <c r="Q44" s="71">
        <f t="shared" si="1314"/>
        <v>0</v>
      </c>
      <c r="R44" s="71">
        <f t="shared" si="1314"/>
        <v>0</v>
      </c>
      <c r="S44" s="71">
        <f t="shared" si="1314"/>
        <v>0</v>
      </c>
      <c r="T44" s="71">
        <f t="shared" si="1314"/>
        <v>0</v>
      </c>
      <c r="U44" s="71">
        <f t="shared" si="1314"/>
        <v>0</v>
      </c>
      <c r="V44" s="71">
        <f t="shared" si="1314"/>
        <v>0</v>
      </c>
      <c r="W44" s="71">
        <f t="shared" si="1314"/>
        <v>0</v>
      </c>
      <c r="X44" s="71">
        <f t="shared" si="1314"/>
        <v>0</v>
      </c>
      <c r="Y44" s="71">
        <f t="shared" si="1314"/>
        <v>0</v>
      </c>
      <c r="Z44" s="71">
        <f t="shared" si="1314"/>
        <v>0</v>
      </c>
      <c r="AA44" s="71">
        <f t="shared" si="1314"/>
        <v>0</v>
      </c>
      <c r="AB44" s="71">
        <f t="shared" si="1314"/>
        <v>0</v>
      </c>
      <c r="AC44" s="71">
        <f t="shared" si="1314"/>
        <v>0</v>
      </c>
      <c r="AD44" s="71">
        <f t="shared" si="1314"/>
        <v>0</v>
      </c>
      <c r="AE44" s="71">
        <f t="shared" si="1314"/>
        <v>0</v>
      </c>
      <c r="AF44" s="71">
        <f t="shared" si="1314"/>
        <v>0</v>
      </c>
      <c r="AG44" s="71">
        <f t="shared" si="1314"/>
        <v>0</v>
      </c>
      <c r="AH44" s="71">
        <f t="shared" si="1314"/>
        <v>0</v>
      </c>
      <c r="AI44" s="71">
        <f t="shared" si="1314"/>
        <v>0</v>
      </c>
      <c r="AJ44" s="71">
        <f t="shared" si="1314"/>
        <v>0</v>
      </c>
      <c r="AK44" s="71">
        <f t="shared" si="1314"/>
        <v>0</v>
      </c>
      <c r="AL44" s="71">
        <f t="shared" si="1314"/>
        <v>0</v>
      </c>
      <c r="AM44" s="71">
        <f t="shared" si="1314"/>
        <v>0</v>
      </c>
      <c r="AN44" s="71">
        <f t="shared" si="1314"/>
        <v>0</v>
      </c>
      <c r="AO44" s="71">
        <f t="shared" si="1314"/>
        <v>0</v>
      </c>
      <c r="AP44" s="71">
        <f t="shared" si="1314"/>
        <v>0</v>
      </c>
      <c r="AQ44" s="71">
        <f t="shared" si="1314"/>
        <v>0</v>
      </c>
      <c r="AR44" s="71">
        <f t="shared" si="1314"/>
        <v>0</v>
      </c>
      <c r="AS44" s="71">
        <f t="shared" si="1314"/>
        <v>0</v>
      </c>
      <c r="AT44" s="71">
        <f t="shared" si="1314"/>
        <v>0</v>
      </c>
      <c r="AU44" s="71">
        <f t="shared" si="1314"/>
        <v>0</v>
      </c>
      <c r="AV44" s="71">
        <f t="shared" si="1314"/>
        <v>0</v>
      </c>
      <c r="AW44" s="71">
        <f t="shared" si="1314"/>
        <v>0</v>
      </c>
      <c r="AX44" s="71">
        <f t="shared" si="1314"/>
        <v>0</v>
      </c>
      <c r="AY44" s="71">
        <f t="shared" si="1314"/>
        <v>0</v>
      </c>
      <c r="AZ44" s="71">
        <f t="shared" si="1314"/>
        <v>0</v>
      </c>
      <c r="BA44" s="71">
        <f t="shared" si="1314"/>
        <v>0</v>
      </c>
      <c r="BB44" s="71">
        <f t="shared" si="1314"/>
        <v>0</v>
      </c>
      <c r="BC44" s="71">
        <f t="shared" si="1314"/>
        <v>0</v>
      </c>
      <c r="BD44" s="71">
        <f t="shared" si="1314"/>
        <v>0</v>
      </c>
      <c r="BE44" s="71">
        <f t="shared" si="1314"/>
        <v>0</v>
      </c>
      <c r="BF44" s="71">
        <f t="shared" si="1314"/>
        <v>0</v>
      </c>
      <c r="BG44" s="71">
        <f t="shared" si="1314"/>
        <v>0</v>
      </c>
      <c r="BH44" s="71">
        <f t="shared" si="1314"/>
        <v>0</v>
      </c>
      <c r="BI44" s="71">
        <f t="shared" si="1314"/>
        <v>0</v>
      </c>
      <c r="BJ44" s="71">
        <f t="shared" si="1314"/>
        <v>0</v>
      </c>
      <c r="BK44" s="71">
        <f t="shared" si="1314"/>
        <v>0</v>
      </c>
      <c r="BL44" s="71">
        <f t="shared" si="1314"/>
        <v>0</v>
      </c>
      <c r="BM44" s="71">
        <f t="shared" si="1314"/>
        <v>0</v>
      </c>
      <c r="BN44" s="71">
        <f t="shared" si="1314"/>
        <v>0</v>
      </c>
      <c r="BO44" s="71">
        <f t="shared" si="1314"/>
        <v>0</v>
      </c>
      <c r="BP44" s="71">
        <f t="shared" si="1314"/>
        <v>0</v>
      </c>
      <c r="BQ44" s="71">
        <f t="shared" si="1314"/>
        <v>0</v>
      </c>
      <c r="BR44" s="71">
        <f t="shared" ref="BR44:CM44" si="1315">BR42-BQ42</f>
        <v>0</v>
      </c>
      <c r="BS44" s="71">
        <f t="shared" si="1315"/>
        <v>0</v>
      </c>
      <c r="BT44" s="71">
        <f t="shared" si="1315"/>
        <v>0</v>
      </c>
      <c r="BU44" s="71">
        <f t="shared" si="1315"/>
        <v>0</v>
      </c>
      <c r="BV44" s="71">
        <f t="shared" si="1315"/>
        <v>0</v>
      </c>
      <c r="BW44" s="71">
        <f t="shared" si="1315"/>
        <v>0</v>
      </c>
      <c r="BX44" s="71">
        <f t="shared" si="1315"/>
        <v>0</v>
      </c>
      <c r="BY44" s="71">
        <f t="shared" si="1315"/>
        <v>0</v>
      </c>
      <c r="BZ44" s="71">
        <f t="shared" si="1315"/>
        <v>0</v>
      </c>
      <c r="CA44" s="71">
        <f t="shared" si="1315"/>
        <v>0</v>
      </c>
      <c r="CB44" s="71">
        <f t="shared" si="1315"/>
        <v>0</v>
      </c>
      <c r="CC44" s="71">
        <f t="shared" si="1315"/>
        <v>0</v>
      </c>
      <c r="CD44" s="71">
        <f t="shared" si="1315"/>
        <v>0</v>
      </c>
      <c r="CE44" s="71">
        <f t="shared" si="1315"/>
        <v>0</v>
      </c>
      <c r="CF44" s="71">
        <f t="shared" si="1315"/>
        <v>0</v>
      </c>
      <c r="CG44" s="71">
        <f t="shared" si="1315"/>
        <v>0</v>
      </c>
      <c r="CH44" s="71">
        <f t="shared" si="1315"/>
        <v>0</v>
      </c>
      <c r="CI44" s="71">
        <f t="shared" si="1315"/>
        <v>0</v>
      </c>
      <c r="CJ44" s="71">
        <f t="shared" si="1315"/>
        <v>0</v>
      </c>
      <c r="CK44" s="71">
        <f t="shared" si="1315"/>
        <v>0</v>
      </c>
      <c r="CL44" s="71">
        <f t="shared" si="1315"/>
        <v>0</v>
      </c>
      <c r="CM44" s="71">
        <f t="shared" si="1315"/>
        <v>0</v>
      </c>
      <c r="CN44" s="71">
        <f t="shared" ref="CN44:EI44" si="1316">CN42-CM42</f>
        <v>0</v>
      </c>
      <c r="CO44" s="71">
        <f t="shared" si="1316"/>
        <v>0</v>
      </c>
      <c r="CP44" s="71">
        <f t="shared" si="1316"/>
        <v>0</v>
      </c>
      <c r="CQ44" s="71">
        <f t="shared" si="1316"/>
        <v>0</v>
      </c>
      <c r="CR44" s="71">
        <f t="shared" si="1316"/>
        <v>0</v>
      </c>
      <c r="CS44" s="71">
        <f t="shared" si="1316"/>
        <v>0</v>
      </c>
      <c r="CT44" s="71">
        <f t="shared" si="1316"/>
        <v>0</v>
      </c>
      <c r="CU44" s="71">
        <f t="shared" si="1316"/>
        <v>0</v>
      </c>
      <c r="CV44" s="71">
        <f t="shared" si="1316"/>
        <v>0</v>
      </c>
      <c r="CW44" s="71">
        <f t="shared" si="1316"/>
        <v>0</v>
      </c>
      <c r="CX44" s="71">
        <f t="shared" si="1316"/>
        <v>0</v>
      </c>
      <c r="CY44" s="71">
        <f t="shared" si="1316"/>
        <v>0</v>
      </c>
      <c r="CZ44" s="71">
        <f t="shared" si="1316"/>
        <v>0</v>
      </c>
      <c r="DA44" s="71">
        <f t="shared" si="1316"/>
        <v>0</v>
      </c>
      <c r="DB44" s="71">
        <f t="shared" si="1316"/>
        <v>0</v>
      </c>
      <c r="DC44" s="71">
        <f t="shared" si="1316"/>
        <v>0</v>
      </c>
      <c r="DD44" s="71">
        <f t="shared" si="1316"/>
        <v>0</v>
      </c>
      <c r="DE44" s="71">
        <f t="shared" si="1316"/>
        <v>0</v>
      </c>
      <c r="DF44" s="71">
        <f t="shared" si="1316"/>
        <v>0</v>
      </c>
      <c r="DG44" s="71">
        <f t="shared" si="1316"/>
        <v>0</v>
      </c>
      <c r="DH44" s="71">
        <f t="shared" si="1316"/>
        <v>0</v>
      </c>
      <c r="DI44" s="71">
        <f t="shared" si="1316"/>
        <v>0</v>
      </c>
      <c r="DJ44" s="71">
        <f t="shared" si="1316"/>
        <v>0</v>
      </c>
      <c r="DK44" s="71">
        <f t="shared" si="1316"/>
        <v>0</v>
      </c>
      <c r="DL44" s="71">
        <f t="shared" si="1316"/>
        <v>0</v>
      </c>
      <c r="DM44" s="71">
        <f t="shared" si="1316"/>
        <v>0</v>
      </c>
      <c r="DN44" s="71">
        <f t="shared" si="1316"/>
        <v>0</v>
      </c>
      <c r="DO44" s="71">
        <f t="shared" si="1316"/>
        <v>0</v>
      </c>
      <c r="DP44" s="71">
        <f t="shared" si="1316"/>
        <v>0</v>
      </c>
      <c r="DQ44" s="71">
        <f t="shared" si="1316"/>
        <v>0</v>
      </c>
      <c r="DR44" s="71">
        <f t="shared" si="1316"/>
        <v>0</v>
      </c>
      <c r="DS44" s="71">
        <f t="shared" si="1316"/>
        <v>0</v>
      </c>
      <c r="DT44" s="71">
        <f t="shared" si="1316"/>
        <v>0</v>
      </c>
      <c r="DU44" s="71">
        <f t="shared" si="1316"/>
        <v>0</v>
      </c>
      <c r="DV44" s="71">
        <f t="shared" si="1316"/>
        <v>0</v>
      </c>
      <c r="DW44" s="71">
        <f t="shared" si="1316"/>
        <v>0</v>
      </c>
      <c r="DX44" s="71">
        <f t="shared" si="1316"/>
        <v>0</v>
      </c>
      <c r="DY44" s="71">
        <f t="shared" si="1316"/>
        <v>0</v>
      </c>
      <c r="DZ44" s="71">
        <f t="shared" si="1316"/>
        <v>0</v>
      </c>
      <c r="EA44" s="71">
        <f t="shared" si="1316"/>
        <v>0</v>
      </c>
      <c r="EB44" s="71">
        <f t="shared" si="1316"/>
        <v>0</v>
      </c>
      <c r="EC44" s="71">
        <f t="shared" si="1316"/>
        <v>0</v>
      </c>
      <c r="ED44" s="71">
        <f t="shared" si="1316"/>
        <v>0</v>
      </c>
      <c r="EE44" s="71">
        <f t="shared" si="1316"/>
        <v>0</v>
      </c>
      <c r="EF44" s="71">
        <f t="shared" si="1316"/>
        <v>0</v>
      </c>
      <c r="EG44" s="71">
        <f t="shared" si="1316"/>
        <v>0</v>
      </c>
      <c r="EH44" s="71">
        <f t="shared" si="1316"/>
        <v>0</v>
      </c>
      <c r="EI44" s="71">
        <f t="shared" si="1316"/>
        <v>0</v>
      </c>
      <c r="EJ44" s="71">
        <f t="shared" ref="EJ44:GG44" si="1317">EJ42-EI42</f>
        <v>0</v>
      </c>
      <c r="EK44" s="71">
        <f t="shared" si="1317"/>
        <v>0</v>
      </c>
      <c r="EL44" s="71">
        <f t="shared" si="1317"/>
        <v>0</v>
      </c>
      <c r="EM44" s="71">
        <f t="shared" si="1317"/>
        <v>0</v>
      </c>
      <c r="EN44" s="71">
        <f t="shared" si="1317"/>
        <v>0</v>
      </c>
      <c r="EO44" s="71">
        <f t="shared" si="1317"/>
        <v>0</v>
      </c>
      <c r="EP44" s="71">
        <f t="shared" si="1317"/>
        <v>0</v>
      </c>
      <c r="EQ44" s="71">
        <f t="shared" si="1317"/>
        <v>0</v>
      </c>
      <c r="ER44" s="71">
        <f t="shared" si="1317"/>
        <v>0</v>
      </c>
      <c r="ES44" s="71">
        <f t="shared" si="1317"/>
        <v>0</v>
      </c>
      <c r="ET44" s="71">
        <f t="shared" si="1317"/>
        <v>0</v>
      </c>
      <c r="EU44" s="71">
        <f t="shared" si="1317"/>
        <v>0</v>
      </c>
      <c r="EV44" s="71">
        <f t="shared" si="1317"/>
        <v>0</v>
      </c>
      <c r="EW44" s="71">
        <f t="shared" si="1317"/>
        <v>0</v>
      </c>
      <c r="EX44" s="71">
        <f t="shared" si="1317"/>
        <v>0</v>
      </c>
      <c r="EY44" s="71">
        <f t="shared" si="1317"/>
        <v>0</v>
      </c>
      <c r="EZ44" s="71">
        <f t="shared" si="1317"/>
        <v>0</v>
      </c>
      <c r="FA44" s="71">
        <f t="shared" si="1317"/>
        <v>0</v>
      </c>
      <c r="FB44" s="71">
        <f t="shared" si="1317"/>
        <v>0</v>
      </c>
      <c r="FC44" s="71">
        <f t="shared" si="1317"/>
        <v>0</v>
      </c>
      <c r="FD44" s="71">
        <f t="shared" si="1317"/>
        <v>0</v>
      </c>
      <c r="FE44" s="71">
        <f t="shared" si="1317"/>
        <v>0</v>
      </c>
      <c r="FF44" s="71">
        <f t="shared" si="1317"/>
        <v>0</v>
      </c>
      <c r="FG44" s="71">
        <f t="shared" si="1317"/>
        <v>0</v>
      </c>
      <c r="FH44" s="71">
        <f t="shared" si="1317"/>
        <v>0</v>
      </c>
      <c r="FI44" s="71">
        <f t="shared" si="1317"/>
        <v>0</v>
      </c>
      <c r="FJ44" s="71">
        <f t="shared" si="1317"/>
        <v>0</v>
      </c>
      <c r="FK44" s="71">
        <f t="shared" si="1317"/>
        <v>0</v>
      </c>
      <c r="FL44" s="71">
        <f t="shared" si="1317"/>
        <v>0</v>
      </c>
      <c r="FM44" s="71">
        <f t="shared" si="1317"/>
        <v>0</v>
      </c>
      <c r="FN44" s="71">
        <f t="shared" si="1317"/>
        <v>0</v>
      </c>
      <c r="FO44" s="71">
        <f t="shared" si="1317"/>
        <v>0</v>
      </c>
      <c r="FP44" s="71">
        <f t="shared" si="1317"/>
        <v>0</v>
      </c>
      <c r="FQ44" s="71">
        <f t="shared" si="1317"/>
        <v>0</v>
      </c>
      <c r="FR44" s="71">
        <f t="shared" si="1317"/>
        <v>0</v>
      </c>
      <c r="FS44" s="71">
        <f t="shared" si="1317"/>
        <v>0</v>
      </c>
      <c r="FT44" s="71">
        <f t="shared" si="1317"/>
        <v>0</v>
      </c>
      <c r="FU44" s="71">
        <f t="shared" si="1317"/>
        <v>0</v>
      </c>
      <c r="FV44" s="71">
        <f t="shared" si="1317"/>
        <v>0</v>
      </c>
      <c r="FW44" s="71">
        <f t="shared" si="1317"/>
        <v>0</v>
      </c>
      <c r="FX44" s="71">
        <f t="shared" si="1317"/>
        <v>0</v>
      </c>
      <c r="FY44" s="71">
        <f t="shared" si="1317"/>
        <v>0</v>
      </c>
      <c r="FZ44" s="71">
        <f t="shared" si="1317"/>
        <v>0</v>
      </c>
      <c r="GA44" s="71">
        <f t="shared" si="1317"/>
        <v>0</v>
      </c>
      <c r="GB44" s="71">
        <f t="shared" si="1317"/>
        <v>0</v>
      </c>
      <c r="GC44" s="71">
        <f t="shared" si="1317"/>
        <v>0</v>
      </c>
      <c r="GD44" s="71">
        <f t="shared" si="1317"/>
        <v>0</v>
      </c>
      <c r="GE44" s="71">
        <f t="shared" si="1317"/>
        <v>0</v>
      </c>
      <c r="GF44" s="71">
        <f t="shared" si="1317"/>
        <v>0</v>
      </c>
      <c r="GG44" s="71">
        <f t="shared" si="1317"/>
        <v>0</v>
      </c>
    </row>
    <row r="45" spans="2:189" ht="9" customHeight="1" thickBot="1">
      <c r="B45" s="68"/>
      <c r="C45" s="68"/>
      <c r="D45" s="68"/>
      <c r="E45" s="68"/>
    </row>
    <row r="46" spans="2:189">
      <c r="B46" s="104" t="s">
        <v>6</v>
      </c>
      <c r="C46" s="76" t="s">
        <v>87</v>
      </c>
      <c r="D46" s="76">
        <v>0</v>
      </c>
      <c r="E46" s="76">
        <v>0</v>
      </c>
      <c r="F46" s="76">
        <v>0</v>
      </c>
      <c r="G46" s="76">
        <v>0</v>
      </c>
      <c r="H46" s="76">
        <v>0</v>
      </c>
      <c r="I46" s="76">
        <v>0</v>
      </c>
      <c r="J46" s="76">
        <v>0</v>
      </c>
      <c r="K46" s="76">
        <v>0</v>
      </c>
      <c r="L46" s="76">
        <v>0</v>
      </c>
      <c r="M46" s="76">
        <v>0</v>
      </c>
      <c r="N46" s="76">
        <v>0</v>
      </c>
      <c r="O46" s="76">
        <v>0</v>
      </c>
      <c r="P46" s="76">
        <v>0</v>
      </c>
      <c r="Q46" s="76">
        <v>0</v>
      </c>
      <c r="R46" s="76">
        <v>0</v>
      </c>
      <c r="S46" s="76">
        <v>0</v>
      </c>
      <c r="T46" s="76">
        <v>0</v>
      </c>
      <c r="U46" s="76">
        <v>0</v>
      </c>
      <c r="V46" s="76">
        <v>1</v>
      </c>
      <c r="W46" s="76">
        <v>1</v>
      </c>
      <c r="X46" s="76">
        <v>1</v>
      </c>
      <c r="Y46" s="76">
        <v>3</v>
      </c>
      <c r="Z46" s="76">
        <v>3</v>
      </c>
      <c r="AA46" s="76">
        <v>3</v>
      </c>
      <c r="AB46" s="76">
        <v>3</v>
      </c>
      <c r="AC46" s="76">
        <v>4</v>
      </c>
      <c r="AD46" s="76">
        <v>11</v>
      </c>
      <c r="AE46" s="76">
        <v>12</v>
      </c>
      <c r="AF46" s="76">
        <v>17</v>
      </c>
      <c r="AG46" s="76">
        <v>24</v>
      </c>
      <c r="AH46" s="76">
        <v>24</v>
      </c>
      <c r="AI46" s="76">
        <v>30</v>
      </c>
      <c r="AJ46" s="76">
        <v>33</v>
      </c>
      <c r="AK46" s="76">
        <v>41</v>
      </c>
      <c r="AL46" s="76">
        <v>48</v>
      </c>
      <c r="AM46" s="76">
        <v>52</v>
      </c>
      <c r="AN46" s="76">
        <v>57</v>
      </c>
      <c r="AO46" s="76">
        <v>63</v>
      </c>
      <c r="AP46" s="76">
        <v>63</v>
      </c>
      <c r="AQ46" s="76">
        <v>67</v>
      </c>
      <c r="AR46" s="76">
        <v>68</v>
      </c>
      <c r="AS46" s="76">
        <v>68</v>
      </c>
      <c r="AT46" s="76">
        <v>70</v>
      </c>
      <c r="AU46" s="76">
        <v>91</v>
      </c>
      <c r="AV46" s="76">
        <v>94</v>
      </c>
      <c r="AW46" s="76">
        <v>94</v>
      </c>
      <c r="AX46" s="76">
        <v>94</v>
      </c>
      <c r="AY46" s="76">
        <v>94</v>
      </c>
      <c r="AZ46" s="76">
        <v>100</v>
      </c>
      <c r="BA46" s="76">
        <v>100</v>
      </c>
      <c r="BB46" s="76">
        <v>102</v>
      </c>
      <c r="BC46" s="76">
        <v>102</v>
      </c>
      <c r="BD46" s="76">
        <v>104</v>
      </c>
      <c r="BE46" s="76">
        <v>106</v>
      </c>
      <c r="BF46" s="76">
        <v>107</v>
      </c>
      <c r="BG46" s="76">
        <v>107</v>
      </c>
      <c r="BH46" s="76">
        <v>109</v>
      </c>
      <c r="BI46" s="76">
        <v>109</v>
      </c>
      <c r="BJ46" s="76">
        <v>109</v>
      </c>
      <c r="BK46" s="76">
        <v>111</v>
      </c>
      <c r="BL46" s="76">
        <v>120</v>
      </c>
      <c r="BM46" s="76">
        <v>120</v>
      </c>
      <c r="BN46" s="76">
        <v>121</v>
      </c>
      <c r="BO46" s="76">
        <v>125</v>
      </c>
      <c r="BP46" s="76">
        <v>127</v>
      </c>
      <c r="BQ46" s="76">
        <v>127</v>
      </c>
      <c r="BR46" s="76">
        <v>131</v>
      </c>
      <c r="BS46" s="76">
        <v>132</v>
      </c>
      <c r="BT46" s="76">
        <v>132</v>
      </c>
      <c r="BU46" s="76">
        <v>132</v>
      </c>
      <c r="BV46" s="76">
        <v>132</v>
      </c>
      <c r="BW46" s="76">
        <v>132</v>
      </c>
      <c r="BX46" s="76">
        <v>135</v>
      </c>
      <c r="BY46" s="76">
        <v>135</v>
      </c>
      <c r="BZ46" s="76">
        <v>135</v>
      </c>
      <c r="CA46" s="76">
        <v>135</v>
      </c>
      <c r="CB46" s="76">
        <v>135</v>
      </c>
      <c r="CC46" s="76">
        <v>135</v>
      </c>
      <c r="CD46" s="76">
        <v>135</v>
      </c>
      <c r="CE46" s="76">
        <v>135</v>
      </c>
      <c r="CF46" s="76">
        <v>135</v>
      </c>
      <c r="CG46" s="76">
        <v>135</v>
      </c>
      <c r="CH46" s="76">
        <v>135</v>
      </c>
      <c r="CI46" s="76">
        <v>135</v>
      </c>
      <c r="CJ46" s="76">
        <v>135</v>
      </c>
      <c r="CK46" s="76">
        <v>135</v>
      </c>
      <c r="CL46" s="76">
        <v>135</v>
      </c>
      <c r="CM46" s="76">
        <v>135</v>
      </c>
      <c r="CN46" s="76">
        <v>135</v>
      </c>
      <c r="CO46" s="76">
        <v>135</v>
      </c>
      <c r="CP46" s="76">
        <v>135</v>
      </c>
      <c r="CQ46" s="76">
        <v>135</v>
      </c>
      <c r="CR46" s="76">
        <v>135</v>
      </c>
      <c r="CS46" s="76">
        <v>135</v>
      </c>
      <c r="CT46" s="76">
        <v>135</v>
      </c>
      <c r="CU46" s="76"/>
      <c r="CV46" s="76"/>
      <c r="CW46" s="76"/>
      <c r="CX46" s="76"/>
      <c r="CY46" s="76"/>
      <c r="CZ46" s="76"/>
      <c r="DA46" s="76"/>
      <c r="DB46" s="76"/>
      <c r="DC46" s="76"/>
      <c r="DD46" s="76"/>
      <c r="DE46" s="76"/>
      <c r="DF46" s="76"/>
      <c r="DG46" s="76"/>
      <c r="DH46" s="76"/>
      <c r="DI46" s="76"/>
      <c r="DJ46" s="76"/>
      <c r="DK46" s="76"/>
      <c r="DL46" s="76"/>
      <c r="DM46" s="76"/>
      <c r="DN46" s="76"/>
      <c r="DO46" s="76"/>
      <c r="DP46" s="76"/>
      <c r="DQ46" s="76"/>
      <c r="DR46" s="76"/>
      <c r="DS46" s="76"/>
      <c r="DT46" s="76"/>
      <c r="DU46" s="76"/>
      <c r="DV46" s="76"/>
      <c r="DW46" s="76"/>
      <c r="DX46" s="76"/>
      <c r="DY46" s="76"/>
      <c r="DZ46" s="76"/>
      <c r="EA46" s="76"/>
      <c r="EB46" s="76"/>
      <c r="EC46" s="76"/>
      <c r="ED46" s="76"/>
      <c r="EE46" s="76"/>
      <c r="EF46" s="76"/>
      <c r="EG46" s="76"/>
      <c r="EH46" s="76"/>
      <c r="EI46" s="76"/>
      <c r="EJ46" s="76"/>
      <c r="EK46" s="76"/>
      <c r="EL46" s="76"/>
      <c r="EM46" s="76"/>
      <c r="EN46" s="76"/>
      <c r="EO46" s="76"/>
      <c r="EP46" s="76"/>
      <c r="EQ46" s="76"/>
      <c r="ER46" s="76"/>
      <c r="ES46" s="76"/>
      <c r="ET46" s="76"/>
      <c r="EU46" s="76"/>
      <c r="EV46" s="76"/>
      <c r="EW46" s="76"/>
      <c r="EX46" s="76"/>
      <c r="EY46" s="76"/>
      <c r="EZ46" s="76"/>
      <c r="FA46" s="76"/>
      <c r="FB46" s="76"/>
      <c r="FC46" s="76"/>
      <c r="FD46" s="76"/>
      <c r="FE46" s="76"/>
      <c r="FF46" s="76"/>
      <c r="FG46" s="76"/>
      <c r="FH46" s="76"/>
      <c r="FI46" s="76"/>
      <c r="FJ46" s="76"/>
      <c r="FK46" s="76"/>
      <c r="FL46" s="76"/>
      <c r="FM46" s="76"/>
      <c r="FN46" s="76"/>
      <c r="FO46" s="76"/>
      <c r="FP46" s="76"/>
      <c r="FQ46" s="76"/>
      <c r="FR46" s="76"/>
      <c r="FS46" s="76"/>
      <c r="FT46" s="76"/>
      <c r="FU46" s="76"/>
      <c r="FV46" s="76"/>
      <c r="FW46" s="76"/>
      <c r="FX46" s="76"/>
      <c r="FY46" s="76"/>
      <c r="FZ46" s="76"/>
      <c r="GA46" s="76"/>
      <c r="GB46" s="76"/>
      <c r="GC46" s="76"/>
      <c r="GD46" s="76"/>
      <c r="GE46" s="76"/>
      <c r="GF46" s="76"/>
      <c r="GG46" s="76"/>
    </row>
    <row r="47" spans="2:189">
      <c r="B47" s="105"/>
      <c r="C47" s="35" t="s">
        <v>81</v>
      </c>
      <c r="D47" s="35">
        <v>0</v>
      </c>
      <c r="E47" s="35" t="e">
        <f>(E46-D46)/E46</f>
        <v>#DIV/0!</v>
      </c>
      <c r="F47" s="35" t="e">
        <f t="shared" ref="F47:BQ47" si="1318">(F46-E46)/F46</f>
        <v>#DIV/0!</v>
      </c>
      <c r="G47" s="35" t="e">
        <f t="shared" si="1318"/>
        <v>#DIV/0!</v>
      </c>
      <c r="H47" s="35" t="e">
        <f t="shared" si="1318"/>
        <v>#DIV/0!</v>
      </c>
      <c r="I47" s="35" t="e">
        <f t="shared" si="1318"/>
        <v>#DIV/0!</v>
      </c>
      <c r="J47" s="35" t="e">
        <f t="shared" si="1318"/>
        <v>#DIV/0!</v>
      </c>
      <c r="K47" s="35" t="e">
        <f t="shared" si="1318"/>
        <v>#DIV/0!</v>
      </c>
      <c r="L47" s="35" t="e">
        <f t="shared" si="1318"/>
        <v>#DIV/0!</v>
      </c>
      <c r="M47" s="35" t="e">
        <f t="shared" si="1318"/>
        <v>#DIV/0!</v>
      </c>
      <c r="N47" s="35" t="e">
        <f t="shared" si="1318"/>
        <v>#DIV/0!</v>
      </c>
      <c r="O47" s="35" t="e">
        <f t="shared" si="1318"/>
        <v>#DIV/0!</v>
      </c>
      <c r="P47" s="35" t="e">
        <f t="shared" si="1318"/>
        <v>#DIV/0!</v>
      </c>
      <c r="Q47" s="35" t="e">
        <f t="shared" si="1318"/>
        <v>#DIV/0!</v>
      </c>
      <c r="R47" s="35" t="e">
        <f t="shared" si="1318"/>
        <v>#DIV/0!</v>
      </c>
      <c r="S47" s="35" t="e">
        <f t="shared" si="1318"/>
        <v>#DIV/0!</v>
      </c>
      <c r="T47" s="35" t="e">
        <f t="shared" si="1318"/>
        <v>#DIV/0!</v>
      </c>
      <c r="U47" s="35" t="e">
        <f t="shared" si="1318"/>
        <v>#DIV/0!</v>
      </c>
      <c r="V47" s="35">
        <f t="shared" si="1318"/>
        <v>1</v>
      </c>
      <c r="W47" s="35">
        <f t="shared" si="1318"/>
        <v>0</v>
      </c>
      <c r="X47" s="35">
        <f t="shared" si="1318"/>
        <v>0</v>
      </c>
      <c r="Y47" s="35">
        <f t="shared" si="1318"/>
        <v>0.66666666666666663</v>
      </c>
      <c r="Z47" s="35">
        <f t="shared" si="1318"/>
        <v>0</v>
      </c>
      <c r="AA47" s="35">
        <f t="shared" si="1318"/>
        <v>0</v>
      </c>
      <c r="AB47" s="35">
        <f t="shared" si="1318"/>
        <v>0</v>
      </c>
      <c r="AC47" s="35">
        <f t="shared" si="1318"/>
        <v>0.25</v>
      </c>
      <c r="AD47" s="35">
        <f t="shared" si="1318"/>
        <v>0.63636363636363635</v>
      </c>
      <c r="AE47" s="35">
        <f t="shared" si="1318"/>
        <v>8.3333333333333329E-2</v>
      </c>
      <c r="AF47" s="35">
        <f t="shared" si="1318"/>
        <v>0.29411764705882354</v>
      </c>
      <c r="AG47" s="35">
        <f t="shared" si="1318"/>
        <v>0.29166666666666669</v>
      </c>
      <c r="AH47" s="35">
        <f t="shared" si="1318"/>
        <v>0</v>
      </c>
      <c r="AI47" s="35">
        <f t="shared" si="1318"/>
        <v>0.2</v>
      </c>
      <c r="AJ47" s="35">
        <f t="shared" si="1318"/>
        <v>9.0909090909090912E-2</v>
      </c>
      <c r="AK47" s="35">
        <f t="shared" si="1318"/>
        <v>0.1951219512195122</v>
      </c>
      <c r="AL47" s="35">
        <f t="shared" si="1318"/>
        <v>0.14583333333333334</v>
      </c>
      <c r="AM47" s="35">
        <f t="shared" si="1318"/>
        <v>7.6923076923076927E-2</v>
      </c>
      <c r="AN47" s="35">
        <f t="shared" si="1318"/>
        <v>8.771929824561403E-2</v>
      </c>
      <c r="AO47" s="35">
        <f t="shared" si="1318"/>
        <v>9.5238095238095233E-2</v>
      </c>
      <c r="AP47" s="35">
        <f t="shared" si="1318"/>
        <v>0</v>
      </c>
      <c r="AQ47" s="35">
        <f t="shared" si="1318"/>
        <v>5.9701492537313432E-2</v>
      </c>
      <c r="AR47" s="35">
        <f t="shared" si="1318"/>
        <v>1.4705882352941176E-2</v>
      </c>
      <c r="AS47" s="35">
        <f t="shared" si="1318"/>
        <v>0</v>
      </c>
      <c r="AT47" s="35">
        <f t="shared" si="1318"/>
        <v>2.8571428571428571E-2</v>
      </c>
      <c r="AU47" s="35">
        <f t="shared" si="1318"/>
        <v>0.23076923076923078</v>
      </c>
      <c r="AV47" s="35">
        <f t="shared" si="1318"/>
        <v>3.1914893617021274E-2</v>
      </c>
      <c r="AW47" s="35">
        <f t="shared" si="1318"/>
        <v>0</v>
      </c>
      <c r="AX47" s="35">
        <f t="shared" si="1318"/>
        <v>0</v>
      </c>
      <c r="AY47" s="35">
        <f t="shared" si="1318"/>
        <v>0</v>
      </c>
      <c r="AZ47" s="35">
        <f t="shared" si="1318"/>
        <v>0.06</v>
      </c>
      <c r="BA47" s="35">
        <f t="shared" si="1318"/>
        <v>0</v>
      </c>
      <c r="BB47" s="35">
        <f t="shared" si="1318"/>
        <v>1.9607843137254902E-2</v>
      </c>
      <c r="BC47" s="35">
        <f t="shared" si="1318"/>
        <v>0</v>
      </c>
      <c r="BD47" s="35">
        <f t="shared" si="1318"/>
        <v>1.9230769230769232E-2</v>
      </c>
      <c r="BE47" s="35">
        <f t="shared" si="1318"/>
        <v>1.8867924528301886E-2</v>
      </c>
      <c r="BF47" s="35">
        <f t="shared" si="1318"/>
        <v>9.3457943925233638E-3</v>
      </c>
      <c r="BG47" s="35">
        <f t="shared" si="1318"/>
        <v>0</v>
      </c>
      <c r="BH47" s="35">
        <f t="shared" si="1318"/>
        <v>1.834862385321101E-2</v>
      </c>
      <c r="BI47" s="35">
        <f t="shared" si="1318"/>
        <v>0</v>
      </c>
      <c r="BJ47" s="35">
        <f t="shared" si="1318"/>
        <v>0</v>
      </c>
      <c r="BK47" s="35">
        <f t="shared" si="1318"/>
        <v>1.8018018018018018E-2</v>
      </c>
      <c r="BL47" s="35">
        <f t="shared" si="1318"/>
        <v>7.4999999999999997E-2</v>
      </c>
      <c r="BM47" s="35">
        <f t="shared" si="1318"/>
        <v>0</v>
      </c>
      <c r="BN47" s="35">
        <f t="shared" si="1318"/>
        <v>8.2644628099173556E-3</v>
      </c>
      <c r="BO47" s="35">
        <f t="shared" si="1318"/>
        <v>3.2000000000000001E-2</v>
      </c>
      <c r="BP47" s="35">
        <f t="shared" si="1318"/>
        <v>1.5748031496062992E-2</v>
      </c>
      <c r="BQ47" s="35">
        <f t="shared" si="1318"/>
        <v>0</v>
      </c>
      <c r="BR47" s="35">
        <f t="shared" ref="BR47:CN47" si="1319">(BR46-BQ46)/BR46</f>
        <v>3.0534351145038167E-2</v>
      </c>
      <c r="BS47" s="35">
        <f t="shared" si="1319"/>
        <v>7.575757575757576E-3</v>
      </c>
      <c r="BT47" s="35">
        <f t="shared" si="1319"/>
        <v>0</v>
      </c>
      <c r="BU47" s="35">
        <f t="shared" si="1319"/>
        <v>0</v>
      </c>
      <c r="BV47" s="35">
        <f t="shared" si="1319"/>
        <v>0</v>
      </c>
      <c r="BW47" s="35">
        <f t="shared" si="1319"/>
        <v>0</v>
      </c>
      <c r="BX47" s="35">
        <f t="shared" si="1319"/>
        <v>2.2222222222222223E-2</v>
      </c>
      <c r="BY47" s="35">
        <f t="shared" si="1319"/>
        <v>0</v>
      </c>
      <c r="BZ47" s="35">
        <f t="shared" si="1319"/>
        <v>0</v>
      </c>
      <c r="CA47" s="35">
        <f t="shared" si="1319"/>
        <v>0</v>
      </c>
      <c r="CB47" s="35">
        <f t="shared" si="1319"/>
        <v>0</v>
      </c>
      <c r="CC47" s="35">
        <f t="shared" si="1319"/>
        <v>0</v>
      </c>
      <c r="CD47" s="35">
        <f t="shared" si="1319"/>
        <v>0</v>
      </c>
      <c r="CE47" s="35">
        <f t="shared" si="1319"/>
        <v>0</v>
      </c>
      <c r="CF47" s="35">
        <f t="shared" si="1319"/>
        <v>0</v>
      </c>
      <c r="CG47" s="35">
        <f t="shared" si="1319"/>
        <v>0</v>
      </c>
      <c r="CH47" s="35">
        <f t="shared" si="1319"/>
        <v>0</v>
      </c>
      <c r="CI47" s="35">
        <f t="shared" si="1319"/>
        <v>0</v>
      </c>
      <c r="CJ47" s="35">
        <f t="shared" si="1319"/>
        <v>0</v>
      </c>
      <c r="CK47" s="35">
        <f t="shared" si="1319"/>
        <v>0</v>
      </c>
      <c r="CL47" s="35">
        <f t="shared" si="1319"/>
        <v>0</v>
      </c>
      <c r="CM47" s="35">
        <f t="shared" si="1319"/>
        <v>0</v>
      </c>
      <c r="CN47" s="35">
        <f t="shared" si="1319"/>
        <v>0</v>
      </c>
      <c r="CO47" s="35">
        <f t="shared" ref="CO47" si="1320">(CO46-CN46)/CO46</f>
        <v>0</v>
      </c>
      <c r="CP47" s="35">
        <f t="shared" ref="CP47" si="1321">(CP46-CO46)/CP46</f>
        <v>0</v>
      </c>
      <c r="CQ47" s="35">
        <f t="shared" ref="CQ47" si="1322">(CQ46-CP46)/CQ46</f>
        <v>0</v>
      </c>
      <c r="CR47" s="35">
        <f t="shared" ref="CR47" si="1323">(CR46-CQ46)/CR46</f>
        <v>0</v>
      </c>
      <c r="CS47" s="35">
        <f t="shared" ref="CS47" si="1324">(CS46-CR46)/CS46</f>
        <v>0</v>
      </c>
      <c r="CT47" s="35">
        <f t="shared" ref="CT47" si="1325">(CT46-CS46)/CT46</f>
        <v>0</v>
      </c>
      <c r="CU47" s="35" t="e">
        <f t="shared" ref="CU47" si="1326">(CU46-CT46)/CU46</f>
        <v>#DIV/0!</v>
      </c>
      <c r="CV47" s="35" t="e">
        <f t="shared" ref="CV47" si="1327">(CV46-CU46)/CV46</f>
        <v>#DIV/0!</v>
      </c>
      <c r="CW47" s="35" t="e">
        <f t="shared" ref="CW47" si="1328">(CW46-CV46)/CW46</f>
        <v>#DIV/0!</v>
      </c>
      <c r="CX47" s="35" t="e">
        <f t="shared" ref="CX47" si="1329">(CX46-CW46)/CX46</f>
        <v>#DIV/0!</v>
      </c>
      <c r="CY47" s="35" t="e">
        <f t="shared" ref="CY47" si="1330">(CY46-CX46)/CY46</f>
        <v>#DIV/0!</v>
      </c>
      <c r="CZ47" s="35" t="e">
        <f t="shared" ref="CZ47" si="1331">(CZ46-CY46)/CZ46</f>
        <v>#DIV/0!</v>
      </c>
      <c r="DA47" s="35" t="e">
        <f t="shared" ref="DA47" si="1332">(DA46-CZ46)/DA46</f>
        <v>#DIV/0!</v>
      </c>
      <c r="DB47" s="35" t="e">
        <f t="shared" ref="DB47" si="1333">(DB46-DA46)/DB46</f>
        <v>#DIV/0!</v>
      </c>
      <c r="DC47" s="35" t="e">
        <f t="shared" ref="DC47" si="1334">(DC46-DB46)/DC46</f>
        <v>#DIV/0!</v>
      </c>
      <c r="DD47" s="35" t="e">
        <f t="shared" ref="DD47" si="1335">(DD46-DC46)/DD46</f>
        <v>#DIV/0!</v>
      </c>
      <c r="DE47" s="35" t="e">
        <f t="shared" ref="DE47" si="1336">(DE46-DD46)/DE46</f>
        <v>#DIV/0!</v>
      </c>
      <c r="DF47" s="35" t="e">
        <f t="shared" ref="DF47" si="1337">(DF46-DE46)/DF46</f>
        <v>#DIV/0!</v>
      </c>
      <c r="DG47" s="35" t="e">
        <f t="shared" ref="DG47" si="1338">(DG46-DF46)/DG46</f>
        <v>#DIV/0!</v>
      </c>
      <c r="DH47" s="35" t="e">
        <f t="shared" ref="DH47" si="1339">(DH46-DG46)/DH46</f>
        <v>#DIV/0!</v>
      </c>
      <c r="DI47" s="35" t="e">
        <f t="shared" ref="DI47" si="1340">(DI46-DH46)/DI46</f>
        <v>#DIV/0!</v>
      </c>
      <c r="DJ47" s="35" t="e">
        <f t="shared" ref="DJ47" si="1341">(DJ46-DI46)/DJ46</f>
        <v>#DIV/0!</v>
      </c>
      <c r="DK47" s="35" t="e">
        <f t="shared" ref="DK47" si="1342">(DK46-DJ46)/DK46</f>
        <v>#DIV/0!</v>
      </c>
      <c r="DL47" s="35" t="e">
        <f t="shared" ref="DL47" si="1343">(DL46-DK46)/DL46</f>
        <v>#DIV/0!</v>
      </c>
      <c r="DM47" s="35" t="e">
        <f t="shared" ref="DM47" si="1344">(DM46-DL46)/DM46</f>
        <v>#DIV/0!</v>
      </c>
      <c r="DN47" s="35" t="e">
        <f t="shared" ref="DN47" si="1345">(DN46-DM46)/DN46</f>
        <v>#DIV/0!</v>
      </c>
      <c r="DO47" s="35" t="e">
        <f t="shared" ref="DO47" si="1346">(DO46-DN46)/DO46</f>
        <v>#DIV/0!</v>
      </c>
      <c r="DP47" s="35" t="e">
        <f t="shared" ref="DP47" si="1347">(DP46-DO46)/DP46</f>
        <v>#DIV/0!</v>
      </c>
      <c r="DQ47" s="35" t="e">
        <f t="shared" ref="DQ47" si="1348">(DQ46-DP46)/DQ46</f>
        <v>#DIV/0!</v>
      </c>
      <c r="DR47" s="35" t="e">
        <f t="shared" ref="DR47" si="1349">(DR46-DQ46)/DR46</f>
        <v>#DIV/0!</v>
      </c>
      <c r="DS47" s="35" t="e">
        <f t="shared" ref="DS47" si="1350">(DS46-DR46)/DS46</f>
        <v>#DIV/0!</v>
      </c>
      <c r="DT47" s="35" t="e">
        <f t="shared" ref="DT47" si="1351">(DT46-DS46)/DT46</f>
        <v>#DIV/0!</v>
      </c>
      <c r="DU47" s="35" t="e">
        <f t="shared" ref="DU47" si="1352">(DU46-DT46)/DU46</f>
        <v>#DIV/0!</v>
      </c>
      <c r="DV47" s="35" t="e">
        <f t="shared" ref="DV47" si="1353">(DV46-DU46)/DV46</f>
        <v>#DIV/0!</v>
      </c>
      <c r="DW47" s="35" t="e">
        <f t="shared" ref="DW47" si="1354">(DW46-DV46)/DW46</f>
        <v>#DIV/0!</v>
      </c>
      <c r="DX47" s="35" t="e">
        <f t="shared" ref="DX47" si="1355">(DX46-DW46)/DX46</f>
        <v>#DIV/0!</v>
      </c>
      <c r="DY47" s="35" t="e">
        <f t="shared" ref="DY47" si="1356">(DY46-DX46)/DY46</f>
        <v>#DIV/0!</v>
      </c>
      <c r="DZ47" s="35" t="e">
        <f t="shared" ref="DZ47" si="1357">(DZ46-DY46)/DZ46</f>
        <v>#DIV/0!</v>
      </c>
      <c r="EA47" s="35" t="e">
        <f t="shared" ref="EA47" si="1358">(EA46-DZ46)/EA46</f>
        <v>#DIV/0!</v>
      </c>
      <c r="EB47" s="35" t="e">
        <f t="shared" ref="EB47" si="1359">(EB46-EA46)/EB46</f>
        <v>#DIV/0!</v>
      </c>
      <c r="EC47" s="35" t="e">
        <f t="shared" ref="EC47" si="1360">(EC46-EB46)/EC46</f>
        <v>#DIV/0!</v>
      </c>
      <c r="ED47" s="35" t="e">
        <f t="shared" ref="ED47" si="1361">(ED46-EC46)/ED46</f>
        <v>#DIV/0!</v>
      </c>
      <c r="EE47" s="35" t="e">
        <f t="shared" ref="EE47" si="1362">(EE46-ED46)/EE46</f>
        <v>#DIV/0!</v>
      </c>
      <c r="EF47" s="35" t="e">
        <f t="shared" ref="EF47" si="1363">(EF46-EE46)/EF46</f>
        <v>#DIV/0!</v>
      </c>
      <c r="EG47" s="35" t="e">
        <f t="shared" ref="EG47" si="1364">(EG46-EF46)/EG46</f>
        <v>#DIV/0!</v>
      </c>
      <c r="EH47" s="35" t="e">
        <f t="shared" ref="EH47" si="1365">(EH46-EG46)/EH46</f>
        <v>#DIV/0!</v>
      </c>
      <c r="EI47" s="35" t="e">
        <f t="shared" ref="EI47" si="1366">(EI46-EH46)/EI46</f>
        <v>#DIV/0!</v>
      </c>
      <c r="EJ47" s="35" t="e">
        <f t="shared" ref="EJ47" si="1367">(EJ46-EI46)/EJ46</f>
        <v>#DIV/0!</v>
      </c>
      <c r="EK47" s="35" t="e">
        <f t="shared" ref="EK47" si="1368">(EK46-EJ46)/EK46</f>
        <v>#DIV/0!</v>
      </c>
      <c r="EL47" s="35" t="e">
        <f t="shared" ref="EL47" si="1369">(EL46-EK46)/EL46</f>
        <v>#DIV/0!</v>
      </c>
      <c r="EM47" s="35" t="e">
        <f t="shared" ref="EM47" si="1370">(EM46-EL46)/EM46</f>
        <v>#DIV/0!</v>
      </c>
      <c r="EN47" s="35" t="e">
        <f t="shared" ref="EN47" si="1371">(EN46-EM46)/EN46</f>
        <v>#DIV/0!</v>
      </c>
      <c r="EO47" s="35" t="e">
        <f t="shared" ref="EO47" si="1372">(EO46-EN46)/EO46</f>
        <v>#DIV/0!</v>
      </c>
      <c r="EP47" s="35" t="e">
        <f t="shared" ref="EP47" si="1373">(EP46-EO46)/EP46</f>
        <v>#DIV/0!</v>
      </c>
      <c r="EQ47" s="35" t="e">
        <f t="shared" ref="EQ47" si="1374">(EQ46-EP46)/EQ46</f>
        <v>#DIV/0!</v>
      </c>
      <c r="ER47" s="35" t="e">
        <f t="shared" ref="ER47" si="1375">(ER46-EQ46)/ER46</f>
        <v>#DIV/0!</v>
      </c>
      <c r="ES47" s="35" t="e">
        <f t="shared" ref="ES47" si="1376">(ES46-ER46)/ES46</f>
        <v>#DIV/0!</v>
      </c>
      <c r="ET47" s="35" t="e">
        <f t="shared" ref="ET47" si="1377">(ET46-ES46)/ET46</f>
        <v>#DIV/0!</v>
      </c>
      <c r="EU47" s="35" t="e">
        <f t="shared" ref="EU47" si="1378">(EU46-ET46)/EU46</f>
        <v>#DIV/0!</v>
      </c>
      <c r="EV47" s="35" t="e">
        <f t="shared" ref="EV47" si="1379">(EV46-EU46)/EV46</f>
        <v>#DIV/0!</v>
      </c>
      <c r="EW47" s="35" t="e">
        <f t="shared" ref="EW47" si="1380">(EW46-EV46)/EW46</f>
        <v>#DIV/0!</v>
      </c>
      <c r="EX47" s="35" t="e">
        <f t="shared" ref="EX47" si="1381">(EX46-EW46)/EX46</f>
        <v>#DIV/0!</v>
      </c>
      <c r="EY47" s="35" t="e">
        <f t="shared" ref="EY47" si="1382">(EY46-EX46)/EY46</f>
        <v>#DIV/0!</v>
      </c>
      <c r="EZ47" s="35" t="e">
        <f t="shared" ref="EZ47" si="1383">(EZ46-EY46)/EZ46</f>
        <v>#DIV/0!</v>
      </c>
      <c r="FA47" s="35" t="e">
        <f t="shared" ref="FA47" si="1384">(FA46-EZ46)/FA46</f>
        <v>#DIV/0!</v>
      </c>
      <c r="FB47" s="35" t="e">
        <f t="shared" ref="FB47" si="1385">(FB46-FA46)/FB46</f>
        <v>#DIV/0!</v>
      </c>
      <c r="FC47" s="35" t="e">
        <f t="shared" ref="FC47" si="1386">(FC46-FB46)/FC46</f>
        <v>#DIV/0!</v>
      </c>
      <c r="FD47" s="35" t="e">
        <f t="shared" ref="FD47" si="1387">(FD46-FC46)/FD46</f>
        <v>#DIV/0!</v>
      </c>
      <c r="FE47" s="35" t="e">
        <f t="shared" ref="FE47" si="1388">(FE46-FD46)/FE46</f>
        <v>#DIV/0!</v>
      </c>
      <c r="FF47" s="35" t="e">
        <f t="shared" ref="FF47" si="1389">(FF46-FE46)/FF46</f>
        <v>#DIV/0!</v>
      </c>
      <c r="FG47" s="35" t="e">
        <f t="shared" ref="FG47" si="1390">(FG46-FF46)/FG46</f>
        <v>#DIV/0!</v>
      </c>
      <c r="FH47" s="35" t="e">
        <f t="shared" ref="FH47" si="1391">(FH46-FG46)/FH46</f>
        <v>#DIV/0!</v>
      </c>
      <c r="FI47" s="35" t="e">
        <f t="shared" ref="FI47" si="1392">(FI46-FH46)/FI46</f>
        <v>#DIV/0!</v>
      </c>
      <c r="FJ47" s="35" t="e">
        <f t="shared" ref="FJ47" si="1393">(FJ46-FI46)/FJ46</f>
        <v>#DIV/0!</v>
      </c>
      <c r="FK47" s="35" t="e">
        <f t="shared" ref="FK47" si="1394">(FK46-FJ46)/FK46</f>
        <v>#DIV/0!</v>
      </c>
      <c r="FL47" s="35" t="e">
        <f t="shared" ref="FL47" si="1395">(FL46-FK46)/FL46</f>
        <v>#DIV/0!</v>
      </c>
      <c r="FM47" s="35" t="e">
        <f t="shared" ref="FM47" si="1396">(FM46-FL46)/FM46</f>
        <v>#DIV/0!</v>
      </c>
      <c r="FN47" s="35" t="e">
        <f t="shared" ref="FN47" si="1397">(FN46-FM46)/FN46</f>
        <v>#DIV/0!</v>
      </c>
      <c r="FO47" s="35" t="e">
        <f t="shared" ref="FO47" si="1398">(FO46-FN46)/FO46</f>
        <v>#DIV/0!</v>
      </c>
      <c r="FP47" s="35" t="e">
        <f t="shared" ref="FP47" si="1399">(FP46-FO46)/FP46</f>
        <v>#DIV/0!</v>
      </c>
      <c r="FQ47" s="35" t="e">
        <f t="shared" ref="FQ47" si="1400">(FQ46-FP46)/FQ46</f>
        <v>#DIV/0!</v>
      </c>
      <c r="FR47" s="35" t="e">
        <f t="shared" ref="FR47" si="1401">(FR46-FQ46)/FR46</f>
        <v>#DIV/0!</v>
      </c>
      <c r="FS47" s="35" t="e">
        <f t="shared" ref="FS47" si="1402">(FS46-FR46)/FS46</f>
        <v>#DIV/0!</v>
      </c>
      <c r="FT47" s="35" t="e">
        <f t="shared" ref="FT47" si="1403">(FT46-FS46)/FT46</f>
        <v>#DIV/0!</v>
      </c>
      <c r="FU47" s="35" t="e">
        <f t="shared" ref="FU47" si="1404">(FU46-FT46)/FU46</f>
        <v>#DIV/0!</v>
      </c>
      <c r="FV47" s="35" t="e">
        <f t="shared" ref="FV47" si="1405">(FV46-FU46)/FV46</f>
        <v>#DIV/0!</v>
      </c>
      <c r="FW47" s="35" t="e">
        <f t="shared" ref="FW47" si="1406">(FW46-FV46)/FW46</f>
        <v>#DIV/0!</v>
      </c>
      <c r="FX47" s="35" t="e">
        <f t="shared" ref="FX47" si="1407">(FX46-FW46)/FX46</f>
        <v>#DIV/0!</v>
      </c>
      <c r="FY47" s="35" t="e">
        <f t="shared" ref="FY47" si="1408">(FY46-FX46)/FY46</f>
        <v>#DIV/0!</v>
      </c>
      <c r="FZ47" s="35" t="e">
        <f t="shared" ref="FZ47" si="1409">(FZ46-FY46)/FZ46</f>
        <v>#DIV/0!</v>
      </c>
      <c r="GA47" s="35" t="e">
        <f t="shared" ref="GA47" si="1410">(GA46-FZ46)/GA46</f>
        <v>#DIV/0!</v>
      </c>
      <c r="GB47" s="35" t="e">
        <f t="shared" ref="GB47" si="1411">(GB46-GA46)/GB46</f>
        <v>#DIV/0!</v>
      </c>
      <c r="GC47" s="35" t="e">
        <f t="shared" ref="GC47" si="1412">(GC46-GB46)/GC46</f>
        <v>#DIV/0!</v>
      </c>
      <c r="GD47" s="35" t="e">
        <f t="shared" ref="GD47" si="1413">(GD46-GC46)/GD46</f>
        <v>#DIV/0!</v>
      </c>
      <c r="GE47" s="35" t="e">
        <f t="shared" ref="GE47" si="1414">(GE46-GD46)/GE46</f>
        <v>#DIV/0!</v>
      </c>
      <c r="GF47" s="35" t="e">
        <f t="shared" ref="GF47" si="1415">(GF46-GE46)/GF46</f>
        <v>#DIV/0!</v>
      </c>
      <c r="GG47" s="35" t="e">
        <f t="shared" ref="GG47" si="1416">(GG46-GF46)/GG46</f>
        <v>#DIV/0!</v>
      </c>
    </row>
    <row r="48" spans="2:189" ht="16" thickBot="1">
      <c r="B48" s="105"/>
      <c r="C48" s="36" t="s">
        <v>80</v>
      </c>
      <c r="D48" s="56">
        <v>0</v>
      </c>
      <c r="E48" s="56">
        <f>E46-D46</f>
        <v>0</v>
      </c>
      <c r="F48" s="56">
        <f t="shared" ref="F48:BQ48" si="1417">F46-E46</f>
        <v>0</v>
      </c>
      <c r="G48" s="56">
        <f t="shared" si="1417"/>
        <v>0</v>
      </c>
      <c r="H48" s="56">
        <f t="shared" si="1417"/>
        <v>0</v>
      </c>
      <c r="I48" s="56">
        <f t="shared" si="1417"/>
        <v>0</v>
      </c>
      <c r="J48" s="56">
        <f t="shared" si="1417"/>
        <v>0</v>
      </c>
      <c r="K48" s="56">
        <f t="shared" si="1417"/>
        <v>0</v>
      </c>
      <c r="L48" s="56">
        <f t="shared" si="1417"/>
        <v>0</v>
      </c>
      <c r="M48" s="56">
        <f t="shared" si="1417"/>
        <v>0</v>
      </c>
      <c r="N48" s="56">
        <f t="shared" si="1417"/>
        <v>0</v>
      </c>
      <c r="O48" s="56">
        <f t="shared" si="1417"/>
        <v>0</v>
      </c>
      <c r="P48" s="56">
        <f t="shared" si="1417"/>
        <v>0</v>
      </c>
      <c r="Q48" s="56">
        <f t="shared" si="1417"/>
        <v>0</v>
      </c>
      <c r="R48" s="56">
        <f t="shared" si="1417"/>
        <v>0</v>
      </c>
      <c r="S48" s="56">
        <f t="shared" si="1417"/>
        <v>0</v>
      </c>
      <c r="T48" s="56">
        <f t="shared" si="1417"/>
        <v>0</v>
      </c>
      <c r="U48" s="56">
        <f t="shared" si="1417"/>
        <v>0</v>
      </c>
      <c r="V48" s="56">
        <f t="shared" si="1417"/>
        <v>1</v>
      </c>
      <c r="W48" s="56">
        <f t="shared" si="1417"/>
        <v>0</v>
      </c>
      <c r="X48" s="56">
        <f t="shared" si="1417"/>
        <v>0</v>
      </c>
      <c r="Y48" s="56">
        <f t="shared" si="1417"/>
        <v>2</v>
      </c>
      <c r="Z48" s="56">
        <f t="shared" si="1417"/>
        <v>0</v>
      </c>
      <c r="AA48" s="56">
        <f t="shared" si="1417"/>
        <v>0</v>
      </c>
      <c r="AB48" s="56">
        <f t="shared" si="1417"/>
        <v>0</v>
      </c>
      <c r="AC48" s="56">
        <f t="shared" si="1417"/>
        <v>1</v>
      </c>
      <c r="AD48" s="56">
        <f t="shared" si="1417"/>
        <v>7</v>
      </c>
      <c r="AE48" s="56">
        <f t="shared" si="1417"/>
        <v>1</v>
      </c>
      <c r="AF48" s="56">
        <f t="shared" si="1417"/>
        <v>5</v>
      </c>
      <c r="AG48" s="56">
        <f t="shared" si="1417"/>
        <v>7</v>
      </c>
      <c r="AH48" s="56">
        <f t="shared" si="1417"/>
        <v>0</v>
      </c>
      <c r="AI48" s="56">
        <f t="shared" si="1417"/>
        <v>6</v>
      </c>
      <c r="AJ48" s="56">
        <f t="shared" si="1417"/>
        <v>3</v>
      </c>
      <c r="AK48" s="56">
        <f t="shared" si="1417"/>
        <v>8</v>
      </c>
      <c r="AL48" s="56">
        <f t="shared" si="1417"/>
        <v>7</v>
      </c>
      <c r="AM48" s="56">
        <f t="shared" si="1417"/>
        <v>4</v>
      </c>
      <c r="AN48" s="56">
        <f t="shared" si="1417"/>
        <v>5</v>
      </c>
      <c r="AO48" s="56">
        <f t="shared" si="1417"/>
        <v>6</v>
      </c>
      <c r="AP48" s="56">
        <f t="shared" si="1417"/>
        <v>0</v>
      </c>
      <c r="AQ48" s="56">
        <f t="shared" si="1417"/>
        <v>4</v>
      </c>
      <c r="AR48" s="56">
        <f t="shared" si="1417"/>
        <v>1</v>
      </c>
      <c r="AS48" s="56">
        <f t="shared" si="1417"/>
        <v>0</v>
      </c>
      <c r="AT48" s="56">
        <f t="shared" si="1417"/>
        <v>2</v>
      </c>
      <c r="AU48" s="56">
        <f t="shared" si="1417"/>
        <v>21</v>
      </c>
      <c r="AV48" s="56">
        <f t="shared" si="1417"/>
        <v>3</v>
      </c>
      <c r="AW48" s="56">
        <f t="shared" si="1417"/>
        <v>0</v>
      </c>
      <c r="AX48" s="56">
        <f t="shared" si="1417"/>
        <v>0</v>
      </c>
      <c r="AY48" s="56">
        <f t="shared" si="1417"/>
        <v>0</v>
      </c>
      <c r="AZ48" s="56">
        <f t="shared" si="1417"/>
        <v>6</v>
      </c>
      <c r="BA48" s="56">
        <f t="shared" si="1417"/>
        <v>0</v>
      </c>
      <c r="BB48" s="56">
        <f t="shared" si="1417"/>
        <v>2</v>
      </c>
      <c r="BC48" s="56">
        <f t="shared" si="1417"/>
        <v>0</v>
      </c>
      <c r="BD48" s="56">
        <f t="shared" si="1417"/>
        <v>2</v>
      </c>
      <c r="BE48" s="56">
        <f t="shared" si="1417"/>
        <v>2</v>
      </c>
      <c r="BF48" s="56">
        <f t="shared" si="1417"/>
        <v>1</v>
      </c>
      <c r="BG48" s="56">
        <f t="shared" si="1417"/>
        <v>0</v>
      </c>
      <c r="BH48" s="56">
        <f t="shared" si="1417"/>
        <v>2</v>
      </c>
      <c r="BI48" s="56">
        <f t="shared" si="1417"/>
        <v>0</v>
      </c>
      <c r="BJ48" s="56">
        <f t="shared" si="1417"/>
        <v>0</v>
      </c>
      <c r="BK48" s="56">
        <f t="shared" si="1417"/>
        <v>2</v>
      </c>
      <c r="BL48" s="56">
        <f t="shared" si="1417"/>
        <v>9</v>
      </c>
      <c r="BM48" s="56">
        <f t="shared" si="1417"/>
        <v>0</v>
      </c>
      <c r="BN48" s="56">
        <f t="shared" si="1417"/>
        <v>1</v>
      </c>
      <c r="BO48" s="56">
        <f t="shared" si="1417"/>
        <v>4</v>
      </c>
      <c r="BP48" s="56">
        <f t="shared" si="1417"/>
        <v>2</v>
      </c>
      <c r="BQ48" s="56">
        <f t="shared" si="1417"/>
        <v>0</v>
      </c>
      <c r="BR48" s="56">
        <f t="shared" ref="BR48:CM48" si="1418">BR46-BQ46</f>
        <v>4</v>
      </c>
      <c r="BS48" s="56">
        <f t="shared" si="1418"/>
        <v>1</v>
      </c>
      <c r="BT48" s="56">
        <f t="shared" si="1418"/>
        <v>0</v>
      </c>
      <c r="BU48" s="56">
        <f t="shared" si="1418"/>
        <v>0</v>
      </c>
      <c r="BV48" s="56">
        <f t="shared" si="1418"/>
        <v>0</v>
      </c>
      <c r="BW48" s="56">
        <f t="shared" si="1418"/>
        <v>0</v>
      </c>
      <c r="BX48" s="56">
        <f t="shared" si="1418"/>
        <v>3</v>
      </c>
      <c r="BY48" s="56">
        <f t="shared" si="1418"/>
        <v>0</v>
      </c>
      <c r="BZ48" s="56">
        <f t="shared" si="1418"/>
        <v>0</v>
      </c>
      <c r="CA48" s="56">
        <f t="shared" si="1418"/>
        <v>0</v>
      </c>
      <c r="CB48" s="56">
        <f t="shared" si="1418"/>
        <v>0</v>
      </c>
      <c r="CC48" s="56">
        <f t="shared" si="1418"/>
        <v>0</v>
      </c>
      <c r="CD48" s="56">
        <f t="shared" si="1418"/>
        <v>0</v>
      </c>
      <c r="CE48" s="56">
        <f t="shared" si="1418"/>
        <v>0</v>
      </c>
      <c r="CF48" s="56">
        <f t="shared" si="1418"/>
        <v>0</v>
      </c>
      <c r="CG48" s="56">
        <f t="shared" si="1418"/>
        <v>0</v>
      </c>
      <c r="CH48" s="56">
        <f t="shared" si="1418"/>
        <v>0</v>
      </c>
      <c r="CI48" s="56">
        <f t="shared" si="1418"/>
        <v>0</v>
      </c>
      <c r="CJ48" s="56">
        <f t="shared" si="1418"/>
        <v>0</v>
      </c>
      <c r="CK48" s="56">
        <f t="shared" si="1418"/>
        <v>0</v>
      </c>
      <c r="CL48" s="56">
        <f t="shared" si="1418"/>
        <v>0</v>
      </c>
      <c r="CM48" s="56">
        <f t="shared" si="1418"/>
        <v>0</v>
      </c>
      <c r="CN48" s="56">
        <f t="shared" ref="CN48:EI48" si="1419">CN46-CM46</f>
        <v>0</v>
      </c>
      <c r="CO48" s="56">
        <f t="shared" si="1419"/>
        <v>0</v>
      </c>
      <c r="CP48" s="56">
        <f t="shared" si="1419"/>
        <v>0</v>
      </c>
      <c r="CQ48" s="56">
        <f t="shared" si="1419"/>
        <v>0</v>
      </c>
      <c r="CR48" s="56">
        <f t="shared" si="1419"/>
        <v>0</v>
      </c>
      <c r="CS48" s="56">
        <f t="shared" si="1419"/>
        <v>0</v>
      </c>
      <c r="CT48" s="56">
        <f t="shared" si="1419"/>
        <v>0</v>
      </c>
      <c r="CU48" s="56">
        <f t="shared" si="1419"/>
        <v>-135</v>
      </c>
      <c r="CV48" s="56">
        <f t="shared" si="1419"/>
        <v>0</v>
      </c>
      <c r="CW48" s="56">
        <f t="shared" si="1419"/>
        <v>0</v>
      </c>
      <c r="CX48" s="56">
        <f t="shared" si="1419"/>
        <v>0</v>
      </c>
      <c r="CY48" s="56">
        <f t="shared" si="1419"/>
        <v>0</v>
      </c>
      <c r="CZ48" s="56">
        <f t="shared" si="1419"/>
        <v>0</v>
      </c>
      <c r="DA48" s="56">
        <f t="shared" si="1419"/>
        <v>0</v>
      </c>
      <c r="DB48" s="56">
        <f t="shared" si="1419"/>
        <v>0</v>
      </c>
      <c r="DC48" s="56">
        <f t="shared" si="1419"/>
        <v>0</v>
      </c>
      <c r="DD48" s="56">
        <f t="shared" si="1419"/>
        <v>0</v>
      </c>
      <c r="DE48" s="56">
        <f t="shared" si="1419"/>
        <v>0</v>
      </c>
      <c r="DF48" s="56">
        <f t="shared" si="1419"/>
        <v>0</v>
      </c>
      <c r="DG48" s="56">
        <f t="shared" si="1419"/>
        <v>0</v>
      </c>
      <c r="DH48" s="56">
        <f t="shared" si="1419"/>
        <v>0</v>
      </c>
      <c r="DI48" s="56">
        <f t="shared" si="1419"/>
        <v>0</v>
      </c>
      <c r="DJ48" s="56">
        <f t="shared" si="1419"/>
        <v>0</v>
      </c>
      <c r="DK48" s="56">
        <f t="shared" si="1419"/>
        <v>0</v>
      </c>
      <c r="DL48" s="56">
        <f t="shared" si="1419"/>
        <v>0</v>
      </c>
      <c r="DM48" s="56">
        <f t="shared" si="1419"/>
        <v>0</v>
      </c>
      <c r="DN48" s="56">
        <f t="shared" si="1419"/>
        <v>0</v>
      </c>
      <c r="DO48" s="56">
        <f t="shared" si="1419"/>
        <v>0</v>
      </c>
      <c r="DP48" s="56">
        <f t="shared" si="1419"/>
        <v>0</v>
      </c>
      <c r="DQ48" s="56">
        <f t="shared" si="1419"/>
        <v>0</v>
      </c>
      <c r="DR48" s="56">
        <f t="shared" si="1419"/>
        <v>0</v>
      </c>
      <c r="DS48" s="56">
        <f t="shared" si="1419"/>
        <v>0</v>
      </c>
      <c r="DT48" s="56">
        <f t="shared" si="1419"/>
        <v>0</v>
      </c>
      <c r="DU48" s="56">
        <f t="shared" si="1419"/>
        <v>0</v>
      </c>
      <c r="DV48" s="56">
        <f t="shared" si="1419"/>
        <v>0</v>
      </c>
      <c r="DW48" s="56">
        <f t="shared" si="1419"/>
        <v>0</v>
      </c>
      <c r="DX48" s="56">
        <f t="shared" si="1419"/>
        <v>0</v>
      </c>
      <c r="DY48" s="56">
        <f t="shared" si="1419"/>
        <v>0</v>
      </c>
      <c r="DZ48" s="56">
        <f t="shared" si="1419"/>
        <v>0</v>
      </c>
      <c r="EA48" s="56">
        <f t="shared" si="1419"/>
        <v>0</v>
      </c>
      <c r="EB48" s="56">
        <f t="shared" si="1419"/>
        <v>0</v>
      </c>
      <c r="EC48" s="56">
        <f t="shared" si="1419"/>
        <v>0</v>
      </c>
      <c r="ED48" s="56">
        <f t="shared" si="1419"/>
        <v>0</v>
      </c>
      <c r="EE48" s="56">
        <f t="shared" si="1419"/>
        <v>0</v>
      </c>
      <c r="EF48" s="56">
        <f t="shared" si="1419"/>
        <v>0</v>
      </c>
      <c r="EG48" s="56">
        <f t="shared" si="1419"/>
        <v>0</v>
      </c>
      <c r="EH48" s="56">
        <f t="shared" si="1419"/>
        <v>0</v>
      </c>
      <c r="EI48" s="56">
        <f t="shared" si="1419"/>
        <v>0</v>
      </c>
      <c r="EJ48" s="56">
        <f t="shared" ref="EJ48:GG48" si="1420">EJ46-EI46</f>
        <v>0</v>
      </c>
      <c r="EK48" s="56">
        <f t="shared" si="1420"/>
        <v>0</v>
      </c>
      <c r="EL48" s="56">
        <f t="shared" si="1420"/>
        <v>0</v>
      </c>
      <c r="EM48" s="56">
        <f t="shared" si="1420"/>
        <v>0</v>
      </c>
      <c r="EN48" s="56">
        <f t="shared" si="1420"/>
        <v>0</v>
      </c>
      <c r="EO48" s="56">
        <f t="shared" si="1420"/>
        <v>0</v>
      </c>
      <c r="EP48" s="56">
        <f t="shared" si="1420"/>
        <v>0</v>
      </c>
      <c r="EQ48" s="56">
        <f t="shared" si="1420"/>
        <v>0</v>
      </c>
      <c r="ER48" s="56">
        <f t="shared" si="1420"/>
        <v>0</v>
      </c>
      <c r="ES48" s="56">
        <f t="shared" si="1420"/>
        <v>0</v>
      </c>
      <c r="ET48" s="56">
        <f t="shared" si="1420"/>
        <v>0</v>
      </c>
      <c r="EU48" s="56">
        <f t="shared" si="1420"/>
        <v>0</v>
      </c>
      <c r="EV48" s="56">
        <f t="shared" si="1420"/>
        <v>0</v>
      </c>
      <c r="EW48" s="56">
        <f t="shared" si="1420"/>
        <v>0</v>
      </c>
      <c r="EX48" s="56">
        <f t="shared" si="1420"/>
        <v>0</v>
      </c>
      <c r="EY48" s="56">
        <f t="shared" si="1420"/>
        <v>0</v>
      </c>
      <c r="EZ48" s="56">
        <f t="shared" si="1420"/>
        <v>0</v>
      </c>
      <c r="FA48" s="56">
        <f t="shared" si="1420"/>
        <v>0</v>
      </c>
      <c r="FB48" s="56">
        <f t="shared" si="1420"/>
        <v>0</v>
      </c>
      <c r="FC48" s="56">
        <f t="shared" si="1420"/>
        <v>0</v>
      </c>
      <c r="FD48" s="56">
        <f t="shared" si="1420"/>
        <v>0</v>
      </c>
      <c r="FE48" s="56">
        <f t="shared" si="1420"/>
        <v>0</v>
      </c>
      <c r="FF48" s="56">
        <f t="shared" si="1420"/>
        <v>0</v>
      </c>
      <c r="FG48" s="56">
        <f t="shared" si="1420"/>
        <v>0</v>
      </c>
      <c r="FH48" s="56">
        <f t="shared" si="1420"/>
        <v>0</v>
      </c>
      <c r="FI48" s="56">
        <f t="shared" si="1420"/>
        <v>0</v>
      </c>
      <c r="FJ48" s="56">
        <f t="shared" si="1420"/>
        <v>0</v>
      </c>
      <c r="FK48" s="56">
        <f t="shared" si="1420"/>
        <v>0</v>
      </c>
      <c r="FL48" s="56">
        <f t="shared" si="1420"/>
        <v>0</v>
      </c>
      <c r="FM48" s="56">
        <f t="shared" si="1420"/>
        <v>0</v>
      </c>
      <c r="FN48" s="56">
        <f t="shared" si="1420"/>
        <v>0</v>
      </c>
      <c r="FO48" s="56">
        <f t="shared" si="1420"/>
        <v>0</v>
      </c>
      <c r="FP48" s="56">
        <f t="shared" si="1420"/>
        <v>0</v>
      </c>
      <c r="FQ48" s="56">
        <f t="shared" si="1420"/>
        <v>0</v>
      </c>
      <c r="FR48" s="56">
        <f t="shared" si="1420"/>
        <v>0</v>
      </c>
      <c r="FS48" s="56">
        <f t="shared" si="1420"/>
        <v>0</v>
      </c>
      <c r="FT48" s="56">
        <f t="shared" si="1420"/>
        <v>0</v>
      </c>
      <c r="FU48" s="56">
        <f t="shared" si="1420"/>
        <v>0</v>
      </c>
      <c r="FV48" s="56">
        <f t="shared" si="1420"/>
        <v>0</v>
      </c>
      <c r="FW48" s="56">
        <f t="shared" si="1420"/>
        <v>0</v>
      </c>
      <c r="FX48" s="56">
        <f t="shared" si="1420"/>
        <v>0</v>
      </c>
      <c r="FY48" s="56">
        <f t="shared" si="1420"/>
        <v>0</v>
      </c>
      <c r="FZ48" s="56">
        <f t="shared" si="1420"/>
        <v>0</v>
      </c>
      <c r="GA48" s="56">
        <f t="shared" si="1420"/>
        <v>0</v>
      </c>
      <c r="GB48" s="56">
        <f t="shared" si="1420"/>
        <v>0</v>
      </c>
      <c r="GC48" s="56">
        <f t="shared" si="1420"/>
        <v>0</v>
      </c>
      <c r="GD48" s="56">
        <f t="shared" si="1420"/>
        <v>0</v>
      </c>
      <c r="GE48" s="56">
        <f t="shared" si="1420"/>
        <v>0</v>
      </c>
      <c r="GF48" s="56">
        <f t="shared" si="1420"/>
        <v>0</v>
      </c>
      <c r="GG48" s="56">
        <f t="shared" si="1420"/>
        <v>0</v>
      </c>
    </row>
    <row r="49" spans="2:189">
      <c r="B49" s="105"/>
      <c r="C49" s="78" t="s">
        <v>88</v>
      </c>
      <c r="D49" s="77">
        <v>0</v>
      </c>
      <c r="E49" s="77">
        <v>0</v>
      </c>
      <c r="F49" s="77">
        <v>0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  <c r="R49" s="77">
        <v>0</v>
      </c>
      <c r="S49" s="77">
        <v>0</v>
      </c>
      <c r="T49" s="77">
        <v>0</v>
      </c>
      <c r="U49" s="77">
        <v>0</v>
      </c>
      <c r="V49" s="77">
        <v>0</v>
      </c>
      <c r="W49" s="77">
        <v>0</v>
      </c>
      <c r="X49" s="77">
        <v>0</v>
      </c>
      <c r="Y49" s="77">
        <v>0</v>
      </c>
      <c r="Z49" s="77">
        <v>0</v>
      </c>
      <c r="AA49" s="77">
        <v>0</v>
      </c>
      <c r="AB49" s="77">
        <v>0</v>
      </c>
      <c r="AC49" s="77">
        <v>0</v>
      </c>
      <c r="AD49" s="77">
        <v>0</v>
      </c>
      <c r="AE49" s="77">
        <v>0</v>
      </c>
      <c r="AF49" s="77">
        <v>0</v>
      </c>
      <c r="AG49" s="77">
        <v>0</v>
      </c>
      <c r="AH49" s="77">
        <v>0</v>
      </c>
      <c r="AI49" s="77">
        <v>0</v>
      </c>
      <c r="AJ49" s="77">
        <v>0</v>
      </c>
      <c r="AK49" s="77">
        <v>0</v>
      </c>
      <c r="AL49" s="77">
        <v>0</v>
      </c>
      <c r="AM49" s="77">
        <v>0</v>
      </c>
      <c r="AN49" s="77">
        <v>0</v>
      </c>
      <c r="AO49" s="77">
        <v>0</v>
      </c>
      <c r="AP49" s="77">
        <v>0</v>
      </c>
      <c r="AQ49" s="77">
        <v>0</v>
      </c>
      <c r="AR49" s="77">
        <v>0</v>
      </c>
      <c r="AS49" s="77">
        <v>0</v>
      </c>
      <c r="AT49" s="77">
        <v>0</v>
      </c>
      <c r="AU49" s="77">
        <v>1</v>
      </c>
      <c r="AV49" s="77">
        <v>2</v>
      </c>
      <c r="AW49" s="77">
        <v>3</v>
      </c>
      <c r="AX49" s="77">
        <v>4</v>
      </c>
      <c r="AY49" s="77">
        <v>4</v>
      </c>
      <c r="AZ49" s="77">
        <v>4</v>
      </c>
      <c r="BA49" s="77">
        <v>4</v>
      </c>
      <c r="BB49" s="77">
        <v>4</v>
      </c>
      <c r="BC49" s="77">
        <v>4</v>
      </c>
      <c r="BD49" s="77">
        <v>4</v>
      </c>
      <c r="BE49" s="77">
        <v>5</v>
      </c>
      <c r="BF49" s="77">
        <v>6</v>
      </c>
      <c r="BG49" s="77">
        <v>6</v>
      </c>
      <c r="BH49" s="77">
        <v>6</v>
      </c>
      <c r="BI49" s="77">
        <v>8</v>
      </c>
      <c r="BJ49" s="77">
        <v>8</v>
      </c>
      <c r="BK49" s="77">
        <v>8</v>
      </c>
      <c r="BL49" s="77">
        <v>8</v>
      </c>
      <c r="BM49" s="77">
        <v>9</v>
      </c>
      <c r="BN49" s="77">
        <v>10</v>
      </c>
      <c r="BO49" s="77">
        <v>12</v>
      </c>
      <c r="BP49" s="77">
        <v>12</v>
      </c>
      <c r="BQ49" s="77">
        <v>12</v>
      </c>
      <c r="BR49" s="77">
        <v>13</v>
      </c>
      <c r="BS49" s="77">
        <v>13</v>
      </c>
      <c r="BT49" s="77">
        <v>13</v>
      </c>
      <c r="BU49" s="77">
        <v>13</v>
      </c>
      <c r="BV49" s="77">
        <v>13</v>
      </c>
      <c r="BW49" s="77">
        <v>14</v>
      </c>
      <c r="BX49" s="77">
        <v>14</v>
      </c>
      <c r="BY49" s="77">
        <v>14</v>
      </c>
      <c r="BZ49" s="77">
        <v>14</v>
      </c>
      <c r="CA49" s="77">
        <v>14</v>
      </c>
      <c r="CB49" s="77">
        <v>15</v>
      </c>
      <c r="CC49" s="77">
        <v>15</v>
      </c>
      <c r="CD49" s="77">
        <v>15</v>
      </c>
      <c r="CE49" s="77">
        <v>15</v>
      </c>
      <c r="CF49" s="77">
        <v>15</v>
      </c>
      <c r="CG49" s="77">
        <v>15</v>
      </c>
      <c r="CH49" s="77">
        <v>15</v>
      </c>
      <c r="CI49" s="77">
        <v>15</v>
      </c>
      <c r="CJ49" s="77">
        <v>15</v>
      </c>
      <c r="CK49" s="77">
        <v>15</v>
      </c>
      <c r="CL49" s="77">
        <v>15</v>
      </c>
      <c r="CM49" s="77">
        <v>15</v>
      </c>
      <c r="CN49" s="77">
        <v>15</v>
      </c>
      <c r="CO49" s="77">
        <v>15</v>
      </c>
      <c r="CP49" s="77">
        <v>15</v>
      </c>
      <c r="CQ49" s="77">
        <v>15</v>
      </c>
      <c r="CR49" s="77">
        <v>15</v>
      </c>
      <c r="CS49" s="77">
        <v>15</v>
      </c>
      <c r="CT49" s="77">
        <v>15</v>
      </c>
      <c r="CU49" s="77"/>
      <c r="CV49" s="77"/>
      <c r="CW49" s="77"/>
      <c r="CX49" s="77"/>
      <c r="CY49" s="77"/>
      <c r="CZ49" s="77"/>
      <c r="DA49" s="77"/>
      <c r="DB49" s="77"/>
      <c r="DC49" s="77"/>
      <c r="DD49" s="77"/>
      <c r="DE49" s="77"/>
      <c r="DF49" s="77"/>
      <c r="DG49" s="77"/>
      <c r="DH49" s="77"/>
      <c r="DI49" s="77"/>
      <c r="DJ49" s="77"/>
      <c r="DK49" s="77"/>
      <c r="DL49" s="77"/>
      <c r="DM49" s="77"/>
      <c r="DN49" s="77"/>
      <c r="DO49" s="77"/>
      <c r="DP49" s="77"/>
      <c r="DQ49" s="77"/>
      <c r="DR49" s="77"/>
      <c r="DS49" s="77"/>
      <c r="DT49" s="77"/>
      <c r="DU49" s="77"/>
      <c r="DV49" s="77"/>
      <c r="DW49" s="77"/>
      <c r="DX49" s="77"/>
      <c r="DY49" s="77"/>
      <c r="DZ49" s="77"/>
      <c r="EA49" s="77"/>
      <c r="EB49" s="77"/>
      <c r="EC49" s="77"/>
      <c r="ED49" s="77"/>
      <c r="EE49" s="77"/>
      <c r="EF49" s="77"/>
      <c r="EG49" s="77"/>
      <c r="EH49" s="77"/>
      <c r="EI49" s="77"/>
      <c r="EJ49" s="77"/>
      <c r="EK49" s="77"/>
      <c r="EL49" s="77"/>
      <c r="EM49" s="77"/>
      <c r="EN49" s="77"/>
      <c r="EO49" s="77"/>
      <c r="EP49" s="77"/>
      <c r="EQ49" s="77"/>
      <c r="ER49" s="77"/>
      <c r="ES49" s="77"/>
      <c r="ET49" s="77"/>
      <c r="EU49" s="77"/>
      <c r="EV49" s="77"/>
      <c r="EW49" s="77"/>
      <c r="EX49" s="77"/>
      <c r="EY49" s="77"/>
      <c r="EZ49" s="77"/>
      <c r="FA49" s="77"/>
      <c r="FB49" s="77"/>
      <c r="FC49" s="77"/>
      <c r="FD49" s="77"/>
      <c r="FE49" s="77"/>
      <c r="FF49" s="77"/>
      <c r="FG49" s="77"/>
      <c r="FH49" s="77"/>
      <c r="FI49" s="77"/>
      <c r="FJ49" s="77"/>
      <c r="FK49" s="77"/>
      <c r="FL49" s="77"/>
      <c r="FM49" s="77"/>
      <c r="FN49" s="77"/>
      <c r="FO49" s="77"/>
      <c r="FP49" s="77"/>
      <c r="FQ49" s="77"/>
      <c r="FR49" s="77"/>
      <c r="FS49" s="77"/>
      <c r="FT49" s="77"/>
      <c r="FU49" s="77"/>
      <c r="FV49" s="77"/>
      <c r="FW49" s="77"/>
      <c r="FX49" s="77"/>
      <c r="FY49" s="77"/>
      <c r="FZ49" s="77"/>
      <c r="GA49" s="77"/>
      <c r="GB49" s="77"/>
      <c r="GC49" s="77"/>
      <c r="GD49" s="77"/>
      <c r="GE49" s="77"/>
      <c r="GF49" s="77"/>
      <c r="GG49" s="77"/>
    </row>
    <row r="50" spans="2:189">
      <c r="B50" s="105"/>
      <c r="C50" s="69" t="s">
        <v>81</v>
      </c>
      <c r="D50" s="69">
        <v>0</v>
      </c>
      <c r="E50" s="69" t="e">
        <f>(E49-D49)/E49</f>
        <v>#DIV/0!</v>
      </c>
      <c r="F50" s="69" t="e">
        <f t="shared" ref="F50:BQ50" si="1421">(F49-E49)/F49</f>
        <v>#DIV/0!</v>
      </c>
      <c r="G50" s="69" t="e">
        <f t="shared" si="1421"/>
        <v>#DIV/0!</v>
      </c>
      <c r="H50" s="69" t="e">
        <f t="shared" si="1421"/>
        <v>#DIV/0!</v>
      </c>
      <c r="I50" s="69" t="e">
        <f t="shared" si="1421"/>
        <v>#DIV/0!</v>
      </c>
      <c r="J50" s="69" t="e">
        <f t="shared" si="1421"/>
        <v>#DIV/0!</v>
      </c>
      <c r="K50" s="69" t="e">
        <f t="shared" si="1421"/>
        <v>#DIV/0!</v>
      </c>
      <c r="L50" s="69" t="e">
        <f t="shared" si="1421"/>
        <v>#DIV/0!</v>
      </c>
      <c r="M50" s="69" t="e">
        <f t="shared" si="1421"/>
        <v>#DIV/0!</v>
      </c>
      <c r="N50" s="69" t="e">
        <f t="shared" si="1421"/>
        <v>#DIV/0!</v>
      </c>
      <c r="O50" s="69" t="e">
        <f t="shared" si="1421"/>
        <v>#DIV/0!</v>
      </c>
      <c r="P50" s="69" t="e">
        <f t="shared" si="1421"/>
        <v>#DIV/0!</v>
      </c>
      <c r="Q50" s="69" t="e">
        <f t="shared" si="1421"/>
        <v>#DIV/0!</v>
      </c>
      <c r="R50" s="69" t="e">
        <f t="shared" si="1421"/>
        <v>#DIV/0!</v>
      </c>
      <c r="S50" s="69" t="e">
        <f t="shared" si="1421"/>
        <v>#DIV/0!</v>
      </c>
      <c r="T50" s="69" t="e">
        <f t="shared" si="1421"/>
        <v>#DIV/0!</v>
      </c>
      <c r="U50" s="69" t="e">
        <f t="shared" si="1421"/>
        <v>#DIV/0!</v>
      </c>
      <c r="V50" s="69" t="e">
        <f t="shared" si="1421"/>
        <v>#DIV/0!</v>
      </c>
      <c r="W50" s="69" t="e">
        <f t="shared" si="1421"/>
        <v>#DIV/0!</v>
      </c>
      <c r="X50" s="69" t="e">
        <f t="shared" si="1421"/>
        <v>#DIV/0!</v>
      </c>
      <c r="Y50" s="69" t="e">
        <f t="shared" si="1421"/>
        <v>#DIV/0!</v>
      </c>
      <c r="Z50" s="69" t="e">
        <f t="shared" si="1421"/>
        <v>#DIV/0!</v>
      </c>
      <c r="AA50" s="69" t="e">
        <f t="shared" si="1421"/>
        <v>#DIV/0!</v>
      </c>
      <c r="AB50" s="69" t="e">
        <f t="shared" si="1421"/>
        <v>#DIV/0!</v>
      </c>
      <c r="AC50" s="69" t="e">
        <f t="shared" si="1421"/>
        <v>#DIV/0!</v>
      </c>
      <c r="AD50" s="69" t="e">
        <f t="shared" si="1421"/>
        <v>#DIV/0!</v>
      </c>
      <c r="AE50" s="69" t="e">
        <f t="shared" si="1421"/>
        <v>#DIV/0!</v>
      </c>
      <c r="AF50" s="69" t="e">
        <f t="shared" si="1421"/>
        <v>#DIV/0!</v>
      </c>
      <c r="AG50" s="69" t="e">
        <f t="shared" si="1421"/>
        <v>#DIV/0!</v>
      </c>
      <c r="AH50" s="69" t="e">
        <f t="shared" si="1421"/>
        <v>#DIV/0!</v>
      </c>
      <c r="AI50" s="69" t="e">
        <f t="shared" si="1421"/>
        <v>#DIV/0!</v>
      </c>
      <c r="AJ50" s="69" t="e">
        <f t="shared" si="1421"/>
        <v>#DIV/0!</v>
      </c>
      <c r="AK50" s="69" t="e">
        <f t="shared" si="1421"/>
        <v>#DIV/0!</v>
      </c>
      <c r="AL50" s="69" t="e">
        <f t="shared" si="1421"/>
        <v>#DIV/0!</v>
      </c>
      <c r="AM50" s="69" t="e">
        <f t="shared" si="1421"/>
        <v>#DIV/0!</v>
      </c>
      <c r="AN50" s="69" t="e">
        <f t="shared" si="1421"/>
        <v>#DIV/0!</v>
      </c>
      <c r="AO50" s="69" t="e">
        <f t="shared" si="1421"/>
        <v>#DIV/0!</v>
      </c>
      <c r="AP50" s="69" t="e">
        <f t="shared" si="1421"/>
        <v>#DIV/0!</v>
      </c>
      <c r="AQ50" s="69" t="e">
        <f t="shared" si="1421"/>
        <v>#DIV/0!</v>
      </c>
      <c r="AR50" s="69" t="e">
        <f t="shared" si="1421"/>
        <v>#DIV/0!</v>
      </c>
      <c r="AS50" s="69" t="e">
        <f t="shared" si="1421"/>
        <v>#DIV/0!</v>
      </c>
      <c r="AT50" s="69" t="e">
        <f t="shared" si="1421"/>
        <v>#DIV/0!</v>
      </c>
      <c r="AU50" s="69">
        <f t="shared" si="1421"/>
        <v>1</v>
      </c>
      <c r="AV50" s="69">
        <f t="shared" si="1421"/>
        <v>0.5</v>
      </c>
      <c r="AW50" s="69">
        <f t="shared" si="1421"/>
        <v>0.33333333333333331</v>
      </c>
      <c r="AX50" s="69">
        <f t="shared" si="1421"/>
        <v>0.25</v>
      </c>
      <c r="AY50" s="69">
        <f t="shared" si="1421"/>
        <v>0</v>
      </c>
      <c r="AZ50" s="69">
        <f t="shared" si="1421"/>
        <v>0</v>
      </c>
      <c r="BA50" s="69">
        <f t="shared" si="1421"/>
        <v>0</v>
      </c>
      <c r="BB50" s="69">
        <f t="shared" si="1421"/>
        <v>0</v>
      </c>
      <c r="BC50" s="69">
        <f t="shared" si="1421"/>
        <v>0</v>
      </c>
      <c r="BD50" s="69">
        <f t="shared" si="1421"/>
        <v>0</v>
      </c>
      <c r="BE50" s="69">
        <f t="shared" si="1421"/>
        <v>0.2</v>
      </c>
      <c r="BF50" s="69">
        <f t="shared" si="1421"/>
        <v>0.16666666666666666</v>
      </c>
      <c r="BG50" s="69">
        <f t="shared" si="1421"/>
        <v>0</v>
      </c>
      <c r="BH50" s="69">
        <f t="shared" si="1421"/>
        <v>0</v>
      </c>
      <c r="BI50" s="69">
        <f t="shared" si="1421"/>
        <v>0.25</v>
      </c>
      <c r="BJ50" s="69">
        <f t="shared" si="1421"/>
        <v>0</v>
      </c>
      <c r="BK50" s="69">
        <f t="shared" si="1421"/>
        <v>0</v>
      </c>
      <c r="BL50" s="69">
        <f t="shared" si="1421"/>
        <v>0</v>
      </c>
      <c r="BM50" s="69">
        <f t="shared" si="1421"/>
        <v>0.1111111111111111</v>
      </c>
      <c r="BN50" s="69">
        <f t="shared" si="1421"/>
        <v>0.1</v>
      </c>
      <c r="BO50" s="69">
        <f t="shared" si="1421"/>
        <v>0.16666666666666666</v>
      </c>
      <c r="BP50" s="69">
        <f t="shared" si="1421"/>
        <v>0</v>
      </c>
      <c r="BQ50" s="69">
        <f t="shared" si="1421"/>
        <v>0</v>
      </c>
      <c r="BR50" s="69">
        <f t="shared" ref="BR50:CN50" si="1422">(BR49-BQ49)/BR49</f>
        <v>7.6923076923076927E-2</v>
      </c>
      <c r="BS50" s="69">
        <f t="shared" si="1422"/>
        <v>0</v>
      </c>
      <c r="BT50" s="69">
        <f t="shared" si="1422"/>
        <v>0</v>
      </c>
      <c r="BU50" s="69">
        <f t="shared" si="1422"/>
        <v>0</v>
      </c>
      <c r="BV50" s="69">
        <f t="shared" si="1422"/>
        <v>0</v>
      </c>
      <c r="BW50" s="69">
        <f t="shared" si="1422"/>
        <v>7.1428571428571425E-2</v>
      </c>
      <c r="BX50" s="69">
        <f t="shared" si="1422"/>
        <v>0</v>
      </c>
      <c r="BY50" s="69">
        <f t="shared" si="1422"/>
        <v>0</v>
      </c>
      <c r="BZ50" s="69">
        <f t="shared" si="1422"/>
        <v>0</v>
      </c>
      <c r="CA50" s="69">
        <f t="shared" si="1422"/>
        <v>0</v>
      </c>
      <c r="CB50" s="69">
        <f t="shared" si="1422"/>
        <v>6.6666666666666666E-2</v>
      </c>
      <c r="CC50" s="69">
        <f t="shared" si="1422"/>
        <v>0</v>
      </c>
      <c r="CD50" s="69">
        <f t="shared" si="1422"/>
        <v>0</v>
      </c>
      <c r="CE50" s="69">
        <f t="shared" si="1422"/>
        <v>0</v>
      </c>
      <c r="CF50" s="69">
        <f t="shared" si="1422"/>
        <v>0</v>
      </c>
      <c r="CG50" s="69">
        <f t="shared" si="1422"/>
        <v>0</v>
      </c>
      <c r="CH50" s="69">
        <f t="shared" si="1422"/>
        <v>0</v>
      </c>
      <c r="CI50" s="69">
        <f t="shared" si="1422"/>
        <v>0</v>
      </c>
      <c r="CJ50" s="69">
        <f t="shared" si="1422"/>
        <v>0</v>
      </c>
      <c r="CK50" s="69">
        <f t="shared" si="1422"/>
        <v>0</v>
      </c>
      <c r="CL50" s="69">
        <f t="shared" si="1422"/>
        <v>0</v>
      </c>
      <c r="CM50" s="69">
        <f t="shared" si="1422"/>
        <v>0</v>
      </c>
      <c r="CN50" s="69">
        <f t="shared" si="1422"/>
        <v>0</v>
      </c>
      <c r="CO50" s="69">
        <f t="shared" ref="CO50" si="1423">(CO49-CN49)/CO49</f>
        <v>0</v>
      </c>
      <c r="CP50" s="69">
        <f t="shared" ref="CP50" si="1424">(CP49-CO49)/CP49</f>
        <v>0</v>
      </c>
      <c r="CQ50" s="69">
        <f t="shared" ref="CQ50" si="1425">(CQ49-CP49)/CQ49</f>
        <v>0</v>
      </c>
      <c r="CR50" s="69">
        <f t="shared" ref="CR50" si="1426">(CR49-CQ49)/CR49</f>
        <v>0</v>
      </c>
      <c r="CS50" s="69">
        <f t="shared" ref="CS50" si="1427">(CS49-CR49)/CS49</f>
        <v>0</v>
      </c>
      <c r="CT50" s="69">
        <f t="shared" ref="CT50" si="1428">(CT49-CS49)/CT49</f>
        <v>0</v>
      </c>
      <c r="CU50" s="69" t="e">
        <f t="shared" ref="CU50" si="1429">(CU49-CT49)/CU49</f>
        <v>#DIV/0!</v>
      </c>
      <c r="CV50" s="69" t="e">
        <f t="shared" ref="CV50" si="1430">(CV49-CU49)/CV49</f>
        <v>#DIV/0!</v>
      </c>
      <c r="CW50" s="69" t="e">
        <f t="shared" ref="CW50" si="1431">(CW49-CV49)/CW49</f>
        <v>#DIV/0!</v>
      </c>
      <c r="CX50" s="69" t="e">
        <f t="shared" ref="CX50" si="1432">(CX49-CW49)/CX49</f>
        <v>#DIV/0!</v>
      </c>
      <c r="CY50" s="69" t="e">
        <f t="shared" ref="CY50" si="1433">(CY49-CX49)/CY49</f>
        <v>#DIV/0!</v>
      </c>
      <c r="CZ50" s="69" t="e">
        <f t="shared" ref="CZ50" si="1434">(CZ49-CY49)/CZ49</f>
        <v>#DIV/0!</v>
      </c>
      <c r="DA50" s="69" t="e">
        <f t="shared" ref="DA50" si="1435">(DA49-CZ49)/DA49</f>
        <v>#DIV/0!</v>
      </c>
      <c r="DB50" s="69" t="e">
        <f t="shared" ref="DB50" si="1436">(DB49-DA49)/DB49</f>
        <v>#DIV/0!</v>
      </c>
      <c r="DC50" s="69" t="e">
        <f t="shared" ref="DC50" si="1437">(DC49-DB49)/DC49</f>
        <v>#DIV/0!</v>
      </c>
      <c r="DD50" s="69" t="e">
        <f t="shared" ref="DD50" si="1438">(DD49-DC49)/DD49</f>
        <v>#DIV/0!</v>
      </c>
      <c r="DE50" s="69" t="e">
        <f t="shared" ref="DE50" si="1439">(DE49-DD49)/DE49</f>
        <v>#DIV/0!</v>
      </c>
      <c r="DF50" s="69" t="e">
        <f t="shared" ref="DF50" si="1440">(DF49-DE49)/DF49</f>
        <v>#DIV/0!</v>
      </c>
      <c r="DG50" s="69" t="e">
        <f t="shared" ref="DG50" si="1441">(DG49-DF49)/DG49</f>
        <v>#DIV/0!</v>
      </c>
      <c r="DH50" s="69" t="e">
        <f t="shared" ref="DH50" si="1442">(DH49-DG49)/DH49</f>
        <v>#DIV/0!</v>
      </c>
      <c r="DI50" s="69" t="e">
        <f t="shared" ref="DI50" si="1443">(DI49-DH49)/DI49</f>
        <v>#DIV/0!</v>
      </c>
      <c r="DJ50" s="69" t="e">
        <f t="shared" ref="DJ50" si="1444">(DJ49-DI49)/DJ49</f>
        <v>#DIV/0!</v>
      </c>
      <c r="DK50" s="69" t="e">
        <f t="shared" ref="DK50" si="1445">(DK49-DJ49)/DK49</f>
        <v>#DIV/0!</v>
      </c>
      <c r="DL50" s="69" t="e">
        <f t="shared" ref="DL50" si="1446">(DL49-DK49)/DL49</f>
        <v>#DIV/0!</v>
      </c>
      <c r="DM50" s="69" t="e">
        <f t="shared" ref="DM50" si="1447">(DM49-DL49)/DM49</f>
        <v>#DIV/0!</v>
      </c>
      <c r="DN50" s="69" t="e">
        <f t="shared" ref="DN50" si="1448">(DN49-DM49)/DN49</f>
        <v>#DIV/0!</v>
      </c>
      <c r="DO50" s="69" t="e">
        <f t="shared" ref="DO50" si="1449">(DO49-DN49)/DO49</f>
        <v>#DIV/0!</v>
      </c>
      <c r="DP50" s="69" t="e">
        <f t="shared" ref="DP50" si="1450">(DP49-DO49)/DP49</f>
        <v>#DIV/0!</v>
      </c>
      <c r="DQ50" s="69" t="e">
        <f t="shared" ref="DQ50" si="1451">(DQ49-DP49)/DQ49</f>
        <v>#DIV/0!</v>
      </c>
      <c r="DR50" s="69" t="e">
        <f t="shared" ref="DR50" si="1452">(DR49-DQ49)/DR49</f>
        <v>#DIV/0!</v>
      </c>
      <c r="DS50" s="69" t="e">
        <f t="shared" ref="DS50" si="1453">(DS49-DR49)/DS49</f>
        <v>#DIV/0!</v>
      </c>
      <c r="DT50" s="69" t="e">
        <f t="shared" ref="DT50" si="1454">(DT49-DS49)/DT49</f>
        <v>#DIV/0!</v>
      </c>
      <c r="DU50" s="69" t="e">
        <f t="shared" ref="DU50" si="1455">(DU49-DT49)/DU49</f>
        <v>#DIV/0!</v>
      </c>
      <c r="DV50" s="69" t="e">
        <f t="shared" ref="DV50" si="1456">(DV49-DU49)/DV49</f>
        <v>#DIV/0!</v>
      </c>
      <c r="DW50" s="69" t="e">
        <f t="shared" ref="DW50" si="1457">(DW49-DV49)/DW49</f>
        <v>#DIV/0!</v>
      </c>
      <c r="DX50" s="69" t="e">
        <f t="shared" ref="DX50" si="1458">(DX49-DW49)/DX49</f>
        <v>#DIV/0!</v>
      </c>
      <c r="DY50" s="69" t="e">
        <f t="shared" ref="DY50" si="1459">(DY49-DX49)/DY49</f>
        <v>#DIV/0!</v>
      </c>
      <c r="DZ50" s="69" t="e">
        <f t="shared" ref="DZ50" si="1460">(DZ49-DY49)/DZ49</f>
        <v>#DIV/0!</v>
      </c>
      <c r="EA50" s="69" t="e">
        <f t="shared" ref="EA50" si="1461">(EA49-DZ49)/EA49</f>
        <v>#DIV/0!</v>
      </c>
      <c r="EB50" s="69" t="e">
        <f t="shared" ref="EB50" si="1462">(EB49-EA49)/EB49</f>
        <v>#DIV/0!</v>
      </c>
      <c r="EC50" s="69" t="e">
        <f t="shared" ref="EC50" si="1463">(EC49-EB49)/EC49</f>
        <v>#DIV/0!</v>
      </c>
      <c r="ED50" s="69" t="e">
        <f t="shared" ref="ED50" si="1464">(ED49-EC49)/ED49</f>
        <v>#DIV/0!</v>
      </c>
      <c r="EE50" s="69" t="e">
        <f t="shared" ref="EE50" si="1465">(EE49-ED49)/EE49</f>
        <v>#DIV/0!</v>
      </c>
      <c r="EF50" s="69" t="e">
        <f t="shared" ref="EF50" si="1466">(EF49-EE49)/EF49</f>
        <v>#DIV/0!</v>
      </c>
      <c r="EG50" s="69" t="e">
        <f t="shared" ref="EG50" si="1467">(EG49-EF49)/EG49</f>
        <v>#DIV/0!</v>
      </c>
      <c r="EH50" s="69" t="e">
        <f t="shared" ref="EH50" si="1468">(EH49-EG49)/EH49</f>
        <v>#DIV/0!</v>
      </c>
      <c r="EI50" s="69" t="e">
        <f t="shared" ref="EI50" si="1469">(EI49-EH49)/EI49</f>
        <v>#DIV/0!</v>
      </c>
      <c r="EJ50" s="69" t="e">
        <f t="shared" ref="EJ50" si="1470">(EJ49-EI49)/EJ49</f>
        <v>#DIV/0!</v>
      </c>
      <c r="EK50" s="69" t="e">
        <f t="shared" ref="EK50" si="1471">(EK49-EJ49)/EK49</f>
        <v>#DIV/0!</v>
      </c>
      <c r="EL50" s="69" t="e">
        <f t="shared" ref="EL50" si="1472">(EL49-EK49)/EL49</f>
        <v>#DIV/0!</v>
      </c>
      <c r="EM50" s="69" t="e">
        <f t="shared" ref="EM50" si="1473">(EM49-EL49)/EM49</f>
        <v>#DIV/0!</v>
      </c>
      <c r="EN50" s="69" t="e">
        <f t="shared" ref="EN50" si="1474">(EN49-EM49)/EN49</f>
        <v>#DIV/0!</v>
      </c>
      <c r="EO50" s="69" t="e">
        <f t="shared" ref="EO50" si="1475">(EO49-EN49)/EO49</f>
        <v>#DIV/0!</v>
      </c>
      <c r="EP50" s="69" t="e">
        <f t="shared" ref="EP50" si="1476">(EP49-EO49)/EP49</f>
        <v>#DIV/0!</v>
      </c>
      <c r="EQ50" s="69" t="e">
        <f t="shared" ref="EQ50" si="1477">(EQ49-EP49)/EQ49</f>
        <v>#DIV/0!</v>
      </c>
      <c r="ER50" s="69" t="e">
        <f t="shared" ref="ER50" si="1478">(ER49-EQ49)/ER49</f>
        <v>#DIV/0!</v>
      </c>
      <c r="ES50" s="69" t="e">
        <f t="shared" ref="ES50" si="1479">(ES49-ER49)/ES49</f>
        <v>#DIV/0!</v>
      </c>
      <c r="ET50" s="69" t="e">
        <f t="shared" ref="ET50" si="1480">(ET49-ES49)/ET49</f>
        <v>#DIV/0!</v>
      </c>
      <c r="EU50" s="69" t="e">
        <f t="shared" ref="EU50" si="1481">(EU49-ET49)/EU49</f>
        <v>#DIV/0!</v>
      </c>
      <c r="EV50" s="69" t="e">
        <f t="shared" ref="EV50" si="1482">(EV49-EU49)/EV49</f>
        <v>#DIV/0!</v>
      </c>
      <c r="EW50" s="69" t="e">
        <f t="shared" ref="EW50" si="1483">(EW49-EV49)/EW49</f>
        <v>#DIV/0!</v>
      </c>
      <c r="EX50" s="69" t="e">
        <f t="shared" ref="EX50" si="1484">(EX49-EW49)/EX49</f>
        <v>#DIV/0!</v>
      </c>
      <c r="EY50" s="69" t="e">
        <f t="shared" ref="EY50" si="1485">(EY49-EX49)/EY49</f>
        <v>#DIV/0!</v>
      </c>
      <c r="EZ50" s="69" t="e">
        <f t="shared" ref="EZ50" si="1486">(EZ49-EY49)/EZ49</f>
        <v>#DIV/0!</v>
      </c>
      <c r="FA50" s="69" t="e">
        <f t="shared" ref="FA50" si="1487">(FA49-EZ49)/FA49</f>
        <v>#DIV/0!</v>
      </c>
      <c r="FB50" s="69" t="e">
        <f t="shared" ref="FB50" si="1488">(FB49-FA49)/FB49</f>
        <v>#DIV/0!</v>
      </c>
      <c r="FC50" s="69" t="e">
        <f t="shared" ref="FC50" si="1489">(FC49-FB49)/FC49</f>
        <v>#DIV/0!</v>
      </c>
      <c r="FD50" s="69" t="e">
        <f t="shared" ref="FD50" si="1490">(FD49-FC49)/FD49</f>
        <v>#DIV/0!</v>
      </c>
      <c r="FE50" s="69" t="e">
        <f t="shared" ref="FE50" si="1491">(FE49-FD49)/FE49</f>
        <v>#DIV/0!</v>
      </c>
      <c r="FF50" s="69" t="e">
        <f t="shared" ref="FF50" si="1492">(FF49-FE49)/FF49</f>
        <v>#DIV/0!</v>
      </c>
      <c r="FG50" s="69" t="e">
        <f t="shared" ref="FG50" si="1493">(FG49-FF49)/FG49</f>
        <v>#DIV/0!</v>
      </c>
      <c r="FH50" s="69" t="e">
        <f t="shared" ref="FH50" si="1494">(FH49-FG49)/FH49</f>
        <v>#DIV/0!</v>
      </c>
      <c r="FI50" s="69" t="e">
        <f t="shared" ref="FI50" si="1495">(FI49-FH49)/FI49</f>
        <v>#DIV/0!</v>
      </c>
      <c r="FJ50" s="69" t="e">
        <f t="shared" ref="FJ50" si="1496">(FJ49-FI49)/FJ49</f>
        <v>#DIV/0!</v>
      </c>
      <c r="FK50" s="69" t="e">
        <f t="shared" ref="FK50" si="1497">(FK49-FJ49)/FK49</f>
        <v>#DIV/0!</v>
      </c>
      <c r="FL50" s="69" t="e">
        <f t="shared" ref="FL50" si="1498">(FL49-FK49)/FL49</f>
        <v>#DIV/0!</v>
      </c>
      <c r="FM50" s="69" t="e">
        <f t="shared" ref="FM50" si="1499">(FM49-FL49)/FM49</f>
        <v>#DIV/0!</v>
      </c>
      <c r="FN50" s="69" t="e">
        <f t="shared" ref="FN50" si="1500">(FN49-FM49)/FN49</f>
        <v>#DIV/0!</v>
      </c>
      <c r="FO50" s="69" t="e">
        <f t="shared" ref="FO50" si="1501">(FO49-FN49)/FO49</f>
        <v>#DIV/0!</v>
      </c>
      <c r="FP50" s="69" t="e">
        <f t="shared" ref="FP50" si="1502">(FP49-FO49)/FP49</f>
        <v>#DIV/0!</v>
      </c>
      <c r="FQ50" s="69" t="e">
        <f t="shared" ref="FQ50" si="1503">(FQ49-FP49)/FQ49</f>
        <v>#DIV/0!</v>
      </c>
      <c r="FR50" s="69" t="e">
        <f t="shared" ref="FR50" si="1504">(FR49-FQ49)/FR49</f>
        <v>#DIV/0!</v>
      </c>
      <c r="FS50" s="69" t="e">
        <f t="shared" ref="FS50" si="1505">(FS49-FR49)/FS49</f>
        <v>#DIV/0!</v>
      </c>
      <c r="FT50" s="69" t="e">
        <f t="shared" ref="FT50" si="1506">(FT49-FS49)/FT49</f>
        <v>#DIV/0!</v>
      </c>
      <c r="FU50" s="69" t="e">
        <f t="shared" ref="FU50" si="1507">(FU49-FT49)/FU49</f>
        <v>#DIV/0!</v>
      </c>
      <c r="FV50" s="69" t="e">
        <f t="shared" ref="FV50" si="1508">(FV49-FU49)/FV49</f>
        <v>#DIV/0!</v>
      </c>
      <c r="FW50" s="69" t="e">
        <f t="shared" ref="FW50" si="1509">(FW49-FV49)/FW49</f>
        <v>#DIV/0!</v>
      </c>
      <c r="FX50" s="69" t="e">
        <f t="shared" ref="FX50" si="1510">(FX49-FW49)/FX49</f>
        <v>#DIV/0!</v>
      </c>
      <c r="FY50" s="69" t="e">
        <f t="shared" ref="FY50" si="1511">(FY49-FX49)/FY49</f>
        <v>#DIV/0!</v>
      </c>
      <c r="FZ50" s="69" t="e">
        <f t="shared" ref="FZ50" si="1512">(FZ49-FY49)/FZ49</f>
        <v>#DIV/0!</v>
      </c>
      <c r="GA50" s="69" t="e">
        <f t="shared" ref="GA50" si="1513">(GA49-FZ49)/GA49</f>
        <v>#DIV/0!</v>
      </c>
      <c r="GB50" s="69" t="e">
        <f t="shared" ref="GB50" si="1514">(GB49-GA49)/GB49</f>
        <v>#DIV/0!</v>
      </c>
      <c r="GC50" s="69" t="e">
        <f t="shared" ref="GC50" si="1515">(GC49-GB49)/GC49</f>
        <v>#DIV/0!</v>
      </c>
      <c r="GD50" s="69" t="e">
        <f t="shared" ref="GD50" si="1516">(GD49-GC49)/GD49</f>
        <v>#DIV/0!</v>
      </c>
      <c r="GE50" s="69" t="e">
        <f t="shared" ref="GE50" si="1517">(GE49-GD49)/GE49</f>
        <v>#DIV/0!</v>
      </c>
      <c r="GF50" s="69" t="e">
        <f t="shared" ref="GF50" si="1518">(GF49-GE49)/GF49</f>
        <v>#DIV/0!</v>
      </c>
      <c r="GG50" s="69" t="e">
        <f t="shared" ref="GG50" si="1519">(GG49-GF49)/GG49</f>
        <v>#DIV/0!</v>
      </c>
    </row>
    <row r="51" spans="2:189" ht="16" thickBot="1">
      <c r="B51" s="106"/>
      <c r="C51" s="70" t="s">
        <v>80</v>
      </c>
      <c r="D51" s="71">
        <v>0</v>
      </c>
      <c r="E51" s="71">
        <f>E49-D49</f>
        <v>0</v>
      </c>
      <c r="F51" s="71">
        <f t="shared" ref="F51:BQ51" si="1520">F49-E49</f>
        <v>0</v>
      </c>
      <c r="G51" s="71">
        <f t="shared" si="1520"/>
        <v>0</v>
      </c>
      <c r="H51" s="71">
        <f t="shared" si="1520"/>
        <v>0</v>
      </c>
      <c r="I51" s="71">
        <f t="shared" si="1520"/>
        <v>0</v>
      </c>
      <c r="J51" s="71">
        <f t="shared" si="1520"/>
        <v>0</v>
      </c>
      <c r="K51" s="71">
        <f t="shared" si="1520"/>
        <v>0</v>
      </c>
      <c r="L51" s="71">
        <f t="shared" si="1520"/>
        <v>0</v>
      </c>
      <c r="M51" s="71">
        <f t="shared" si="1520"/>
        <v>0</v>
      </c>
      <c r="N51" s="71">
        <f t="shared" si="1520"/>
        <v>0</v>
      </c>
      <c r="O51" s="71">
        <f t="shared" si="1520"/>
        <v>0</v>
      </c>
      <c r="P51" s="71">
        <f t="shared" si="1520"/>
        <v>0</v>
      </c>
      <c r="Q51" s="71">
        <f t="shared" si="1520"/>
        <v>0</v>
      </c>
      <c r="R51" s="71">
        <f t="shared" si="1520"/>
        <v>0</v>
      </c>
      <c r="S51" s="71">
        <f t="shared" si="1520"/>
        <v>0</v>
      </c>
      <c r="T51" s="71">
        <f t="shared" si="1520"/>
        <v>0</v>
      </c>
      <c r="U51" s="71">
        <f t="shared" si="1520"/>
        <v>0</v>
      </c>
      <c r="V51" s="71">
        <f t="shared" si="1520"/>
        <v>0</v>
      </c>
      <c r="W51" s="71">
        <f t="shared" si="1520"/>
        <v>0</v>
      </c>
      <c r="X51" s="71">
        <f t="shared" si="1520"/>
        <v>0</v>
      </c>
      <c r="Y51" s="71">
        <f t="shared" si="1520"/>
        <v>0</v>
      </c>
      <c r="Z51" s="71">
        <f t="shared" si="1520"/>
        <v>0</v>
      </c>
      <c r="AA51" s="71">
        <f t="shared" si="1520"/>
        <v>0</v>
      </c>
      <c r="AB51" s="71">
        <f t="shared" si="1520"/>
        <v>0</v>
      </c>
      <c r="AC51" s="71">
        <f t="shared" si="1520"/>
        <v>0</v>
      </c>
      <c r="AD51" s="71">
        <f t="shared" si="1520"/>
        <v>0</v>
      </c>
      <c r="AE51" s="71">
        <f t="shared" si="1520"/>
        <v>0</v>
      </c>
      <c r="AF51" s="71">
        <f t="shared" si="1520"/>
        <v>0</v>
      </c>
      <c r="AG51" s="71">
        <f t="shared" si="1520"/>
        <v>0</v>
      </c>
      <c r="AH51" s="71">
        <f t="shared" si="1520"/>
        <v>0</v>
      </c>
      <c r="AI51" s="71">
        <f t="shared" si="1520"/>
        <v>0</v>
      </c>
      <c r="AJ51" s="71">
        <f t="shared" si="1520"/>
        <v>0</v>
      </c>
      <c r="AK51" s="71">
        <f t="shared" si="1520"/>
        <v>0</v>
      </c>
      <c r="AL51" s="71">
        <f t="shared" si="1520"/>
        <v>0</v>
      </c>
      <c r="AM51" s="71">
        <f t="shared" si="1520"/>
        <v>0</v>
      </c>
      <c r="AN51" s="71">
        <f t="shared" si="1520"/>
        <v>0</v>
      </c>
      <c r="AO51" s="71">
        <f t="shared" si="1520"/>
        <v>0</v>
      </c>
      <c r="AP51" s="71">
        <f t="shared" si="1520"/>
        <v>0</v>
      </c>
      <c r="AQ51" s="71">
        <f t="shared" si="1520"/>
        <v>0</v>
      </c>
      <c r="AR51" s="71">
        <f t="shared" si="1520"/>
        <v>0</v>
      </c>
      <c r="AS51" s="71">
        <f t="shared" si="1520"/>
        <v>0</v>
      </c>
      <c r="AT51" s="71">
        <f t="shared" si="1520"/>
        <v>0</v>
      </c>
      <c r="AU51" s="71">
        <f t="shared" si="1520"/>
        <v>1</v>
      </c>
      <c r="AV51" s="71">
        <f t="shared" si="1520"/>
        <v>1</v>
      </c>
      <c r="AW51" s="71">
        <f t="shared" si="1520"/>
        <v>1</v>
      </c>
      <c r="AX51" s="71">
        <f t="shared" si="1520"/>
        <v>1</v>
      </c>
      <c r="AY51" s="71">
        <f t="shared" si="1520"/>
        <v>0</v>
      </c>
      <c r="AZ51" s="71">
        <f t="shared" si="1520"/>
        <v>0</v>
      </c>
      <c r="BA51" s="71">
        <f t="shared" si="1520"/>
        <v>0</v>
      </c>
      <c r="BB51" s="71">
        <f t="shared" si="1520"/>
        <v>0</v>
      </c>
      <c r="BC51" s="71">
        <f t="shared" si="1520"/>
        <v>0</v>
      </c>
      <c r="BD51" s="71">
        <f t="shared" si="1520"/>
        <v>0</v>
      </c>
      <c r="BE51" s="71">
        <f t="shared" si="1520"/>
        <v>1</v>
      </c>
      <c r="BF51" s="71">
        <f t="shared" si="1520"/>
        <v>1</v>
      </c>
      <c r="BG51" s="71">
        <f t="shared" si="1520"/>
        <v>0</v>
      </c>
      <c r="BH51" s="71">
        <f t="shared" si="1520"/>
        <v>0</v>
      </c>
      <c r="BI51" s="71">
        <f t="shared" si="1520"/>
        <v>2</v>
      </c>
      <c r="BJ51" s="71">
        <f t="shared" si="1520"/>
        <v>0</v>
      </c>
      <c r="BK51" s="71">
        <f t="shared" si="1520"/>
        <v>0</v>
      </c>
      <c r="BL51" s="71">
        <f t="shared" si="1520"/>
        <v>0</v>
      </c>
      <c r="BM51" s="71">
        <f t="shared" si="1520"/>
        <v>1</v>
      </c>
      <c r="BN51" s="71">
        <f t="shared" si="1520"/>
        <v>1</v>
      </c>
      <c r="BO51" s="71">
        <f t="shared" si="1520"/>
        <v>2</v>
      </c>
      <c r="BP51" s="71">
        <f t="shared" si="1520"/>
        <v>0</v>
      </c>
      <c r="BQ51" s="71">
        <f t="shared" si="1520"/>
        <v>0</v>
      </c>
      <c r="BR51" s="71">
        <f t="shared" ref="BR51:CM51" si="1521">BR49-BQ49</f>
        <v>1</v>
      </c>
      <c r="BS51" s="71">
        <f t="shared" si="1521"/>
        <v>0</v>
      </c>
      <c r="BT51" s="71">
        <f t="shared" si="1521"/>
        <v>0</v>
      </c>
      <c r="BU51" s="71">
        <f t="shared" si="1521"/>
        <v>0</v>
      </c>
      <c r="BV51" s="71">
        <f t="shared" si="1521"/>
        <v>0</v>
      </c>
      <c r="BW51" s="71">
        <f t="shared" si="1521"/>
        <v>1</v>
      </c>
      <c r="BX51" s="71">
        <f t="shared" si="1521"/>
        <v>0</v>
      </c>
      <c r="BY51" s="71">
        <f t="shared" si="1521"/>
        <v>0</v>
      </c>
      <c r="BZ51" s="71">
        <f t="shared" si="1521"/>
        <v>0</v>
      </c>
      <c r="CA51" s="71">
        <f t="shared" si="1521"/>
        <v>0</v>
      </c>
      <c r="CB51" s="71">
        <f t="shared" si="1521"/>
        <v>1</v>
      </c>
      <c r="CC51" s="71">
        <f t="shared" si="1521"/>
        <v>0</v>
      </c>
      <c r="CD51" s="71">
        <f t="shared" si="1521"/>
        <v>0</v>
      </c>
      <c r="CE51" s="71">
        <f t="shared" si="1521"/>
        <v>0</v>
      </c>
      <c r="CF51" s="71">
        <f t="shared" si="1521"/>
        <v>0</v>
      </c>
      <c r="CG51" s="71">
        <f t="shared" si="1521"/>
        <v>0</v>
      </c>
      <c r="CH51" s="71">
        <f t="shared" si="1521"/>
        <v>0</v>
      </c>
      <c r="CI51" s="71">
        <f t="shared" si="1521"/>
        <v>0</v>
      </c>
      <c r="CJ51" s="71">
        <f t="shared" si="1521"/>
        <v>0</v>
      </c>
      <c r="CK51" s="71">
        <f t="shared" si="1521"/>
        <v>0</v>
      </c>
      <c r="CL51" s="71">
        <f t="shared" si="1521"/>
        <v>0</v>
      </c>
      <c r="CM51" s="71">
        <f t="shared" si="1521"/>
        <v>0</v>
      </c>
      <c r="CN51" s="71">
        <f t="shared" ref="CN51:EI51" si="1522">CN49-CM49</f>
        <v>0</v>
      </c>
      <c r="CO51" s="71">
        <f t="shared" si="1522"/>
        <v>0</v>
      </c>
      <c r="CP51" s="71">
        <f t="shared" si="1522"/>
        <v>0</v>
      </c>
      <c r="CQ51" s="71">
        <f t="shared" si="1522"/>
        <v>0</v>
      </c>
      <c r="CR51" s="71">
        <f t="shared" si="1522"/>
        <v>0</v>
      </c>
      <c r="CS51" s="71">
        <f t="shared" si="1522"/>
        <v>0</v>
      </c>
      <c r="CT51" s="71">
        <f t="shared" si="1522"/>
        <v>0</v>
      </c>
      <c r="CU51" s="71">
        <f t="shared" si="1522"/>
        <v>-15</v>
      </c>
      <c r="CV51" s="71">
        <f t="shared" si="1522"/>
        <v>0</v>
      </c>
      <c r="CW51" s="71">
        <f t="shared" si="1522"/>
        <v>0</v>
      </c>
      <c r="CX51" s="71">
        <f t="shared" si="1522"/>
        <v>0</v>
      </c>
      <c r="CY51" s="71">
        <f t="shared" si="1522"/>
        <v>0</v>
      </c>
      <c r="CZ51" s="71">
        <f t="shared" si="1522"/>
        <v>0</v>
      </c>
      <c r="DA51" s="71">
        <f t="shared" si="1522"/>
        <v>0</v>
      </c>
      <c r="DB51" s="71">
        <f t="shared" si="1522"/>
        <v>0</v>
      </c>
      <c r="DC51" s="71">
        <f t="shared" si="1522"/>
        <v>0</v>
      </c>
      <c r="DD51" s="71">
        <f t="shared" si="1522"/>
        <v>0</v>
      </c>
      <c r="DE51" s="71">
        <f t="shared" si="1522"/>
        <v>0</v>
      </c>
      <c r="DF51" s="71">
        <f t="shared" si="1522"/>
        <v>0</v>
      </c>
      <c r="DG51" s="71">
        <f t="shared" si="1522"/>
        <v>0</v>
      </c>
      <c r="DH51" s="71">
        <f t="shared" si="1522"/>
        <v>0</v>
      </c>
      <c r="DI51" s="71">
        <f t="shared" si="1522"/>
        <v>0</v>
      </c>
      <c r="DJ51" s="71">
        <f t="shared" si="1522"/>
        <v>0</v>
      </c>
      <c r="DK51" s="71">
        <f t="shared" si="1522"/>
        <v>0</v>
      </c>
      <c r="DL51" s="71">
        <f t="shared" si="1522"/>
        <v>0</v>
      </c>
      <c r="DM51" s="71">
        <f t="shared" si="1522"/>
        <v>0</v>
      </c>
      <c r="DN51" s="71">
        <f t="shared" si="1522"/>
        <v>0</v>
      </c>
      <c r="DO51" s="71">
        <f t="shared" si="1522"/>
        <v>0</v>
      </c>
      <c r="DP51" s="71">
        <f t="shared" si="1522"/>
        <v>0</v>
      </c>
      <c r="DQ51" s="71">
        <f t="shared" si="1522"/>
        <v>0</v>
      </c>
      <c r="DR51" s="71">
        <f t="shared" si="1522"/>
        <v>0</v>
      </c>
      <c r="DS51" s="71">
        <f t="shared" si="1522"/>
        <v>0</v>
      </c>
      <c r="DT51" s="71">
        <f t="shared" si="1522"/>
        <v>0</v>
      </c>
      <c r="DU51" s="71">
        <f t="shared" si="1522"/>
        <v>0</v>
      </c>
      <c r="DV51" s="71">
        <f t="shared" si="1522"/>
        <v>0</v>
      </c>
      <c r="DW51" s="71">
        <f t="shared" si="1522"/>
        <v>0</v>
      </c>
      <c r="DX51" s="71">
        <f t="shared" si="1522"/>
        <v>0</v>
      </c>
      <c r="DY51" s="71">
        <f t="shared" si="1522"/>
        <v>0</v>
      </c>
      <c r="DZ51" s="71">
        <f t="shared" si="1522"/>
        <v>0</v>
      </c>
      <c r="EA51" s="71">
        <f t="shared" si="1522"/>
        <v>0</v>
      </c>
      <c r="EB51" s="71">
        <f t="shared" si="1522"/>
        <v>0</v>
      </c>
      <c r="EC51" s="71">
        <f t="shared" si="1522"/>
        <v>0</v>
      </c>
      <c r="ED51" s="71">
        <f t="shared" si="1522"/>
        <v>0</v>
      </c>
      <c r="EE51" s="71">
        <f t="shared" si="1522"/>
        <v>0</v>
      </c>
      <c r="EF51" s="71">
        <f t="shared" si="1522"/>
        <v>0</v>
      </c>
      <c r="EG51" s="71">
        <f t="shared" si="1522"/>
        <v>0</v>
      </c>
      <c r="EH51" s="71">
        <f t="shared" si="1522"/>
        <v>0</v>
      </c>
      <c r="EI51" s="71">
        <f t="shared" si="1522"/>
        <v>0</v>
      </c>
      <c r="EJ51" s="71">
        <f t="shared" ref="EJ51:GG51" si="1523">EJ49-EI49</f>
        <v>0</v>
      </c>
      <c r="EK51" s="71">
        <f t="shared" si="1523"/>
        <v>0</v>
      </c>
      <c r="EL51" s="71">
        <f t="shared" si="1523"/>
        <v>0</v>
      </c>
      <c r="EM51" s="71">
        <f t="shared" si="1523"/>
        <v>0</v>
      </c>
      <c r="EN51" s="71">
        <f t="shared" si="1523"/>
        <v>0</v>
      </c>
      <c r="EO51" s="71">
        <f t="shared" si="1523"/>
        <v>0</v>
      </c>
      <c r="EP51" s="71">
        <f t="shared" si="1523"/>
        <v>0</v>
      </c>
      <c r="EQ51" s="71">
        <f t="shared" si="1523"/>
        <v>0</v>
      </c>
      <c r="ER51" s="71">
        <f t="shared" si="1523"/>
        <v>0</v>
      </c>
      <c r="ES51" s="71">
        <f t="shared" si="1523"/>
        <v>0</v>
      </c>
      <c r="ET51" s="71">
        <f t="shared" si="1523"/>
        <v>0</v>
      </c>
      <c r="EU51" s="71">
        <f t="shared" si="1523"/>
        <v>0</v>
      </c>
      <c r="EV51" s="71">
        <f t="shared" si="1523"/>
        <v>0</v>
      </c>
      <c r="EW51" s="71">
        <f t="shared" si="1523"/>
        <v>0</v>
      </c>
      <c r="EX51" s="71">
        <f t="shared" si="1523"/>
        <v>0</v>
      </c>
      <c r="EY51" s="71">
        <f t="shared" si="1523"/>
        <v>0</v>
      </c>
      <c r="EZ51" s="71">
        <f t="shared" si="1523"/>
        <v>0</v>
      </c>
      <c r="FA51" s="71">
        <f t="shared" si="1523"/>
        <v>0</v>
      </c>
      <c r="FB51" s="71">
        <f t="shared" si="1523"/>
        <v>0</v>
      </c>
      <c r="FC51" s="71">
        <f t="shared" si="1523"/>
        <v>0</v>
      </c>
      <c r="FD51" s="71">
        <f t="shared" si="1523"/>
        <v>0</v>
      </c>
      <c r="FE51" s="71">
        <f t="shared" si="1523"/>
        <v>0</v>
      </c>
      <c r="FF51" s="71">
        <f t="shared" si="1523"/>
        <v>0</v>
      </c>
      <c r="FG51" s="71">
        <f t="shared" si="1523"/>
        <v>0</v>
      </c>
      <c r="FH51" s="71">
        <f t="shared" si="1523"/>
        <v>0</v>
      </c>
      <c r="FI51" s="71">
        <f t="shared" si="1523"/>
        <v>0</v>
      </c>
      <c r="FJ51" s="71">
        <f t="shared" si="1523"/>
        <v>0</v>
      </c>
      <c r="FK51" s="71">
        <f t="shared" si="1523"/>
        <v>0</v>
      </c>
      <c r="FL51" s="71">
        <f t="shared" si="1523"/>
        <v>0</v>
      </c>
      <c r="FM51" s="71">
        <f t="shared" si="1523"/>
        <v>0</v>
      </c>
      <c r="FN51" s="71">
        <f t="shared" si="1523"/>
        <v>0</v>
      </c>
      <c r="FO51" s="71">
        <f t="shared" si="1523"/>
        <v>0</v>
      </c>
      <c r="FP51" s="71">
        <f t="shared" si="1523"/>
        <v>0</v>
      </c>
      <c r="FQ51" s="71">
        <f t="shared" si="1523"/>
        <v>0</v>
      </c>
      <c r="FR51" s="71">
        <f t="shared" si="1523"/>
        <v>0</v>
      </c>
      <c r="FS51" s="71">
        <f t="shared" si="1523"/>
        <v>0</v>
      </c>
      <c r="FT51" s="71">
        <f t="shared" si="1523"/>
        <v>0</v>
      </c>
      <c r="FU51" s="71">
        <f t="shared" si="1523"/>
        <v>0</v>
      </c>
      <c r="FV51" s="71">
        <f t="shared" si="1523"/>
        <v>0</v>
      </c>
      <c r="FW51" s="71">
        <f t="shared" si="1523"/>
        <v>0</v>
      </c>
      <c r="FX51" s="71">
        <f t="shared" si="1523"/>
        <v>0</v>
      </c>
      <c r="FY51" s="71">
        <f t="shared" si="1523"/>
        <v>0</v>
      </c>
      <c r="FZ51" s="71">
        <f t="shared" si="1523"/>
        <v>0</v>
      </c>
      <c r="GA51" s="71">
        <f t="shared" si="1523"/>
        <v>0</v>
      </c>
      <c r="GB51" s="71">
        <f t="shared" si="1523"/>
        <v>0</v>
      </c>
      <c r="GC51" s="71">
        <f t="shared" si="1523"/>
        <v>0</v>
      </c>
      <c r="GD51" s="71">
        <f t="shared" si="1523"/>
        <v>0</v>
      </c>
      <c r="GE51" s="71">
        <f t="shared" si="1523"/>
        <v>0</v>
      </c>
      <c r="GF51" s="71">
        <f t="shared" si="1523"/>
        <v>0</v>
      </c>
      <c r="GG51" s="71">
        <f t="shared" si="1523"/>
        <v>0</v>
      </c>
    </row>
  </sheetData>
  <mergeCells count="7">
    <mergeCell ref="B32:B37"/>
    <mergeCell ref="B39:B44"/>
    <mergeCell ref="B46:B51"/>
    <mergeCell ref="B4:B9"/>
    <mergeCell ref="B11:B16"/>
    <mergeCell ref="B18:B23"/>
    <mergeCell ref="B25:B30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0E89-8C4A-9848-8F9C-310318091DF7}">
  <dimension ref="B1:M87"/>
  <sheetViews>
    <sheetView topLeftCell="A65" workbookViewId="0">
      <selection activeCell="G87" sqref="G87:L87"/>
    </sheetView>
  </sheetViews>
  <sheetFormatPr baseColWidth="10" defaultRowHeight="16"/>
  <cols>
    <col min="1" max="1" width="1.6640625" customWidth="1"/>
    <col min="3" max="3" width="11.83203125" bestFit="1" customWidth="1"/>
    <col min="4" max="4" width="16.33203125" customWidth="1"/>
    <col min="5" max="6" width="11.83203125" bestFit="1" customWidth="1"/>
    <col min="7" max="7" width="12" bestFit="1" customWidth="1"/>
    <col min="13" max="13" width="92.5" bestFit="1" customWidth="1"/>
  </cols>
  <sheetData>
    <row r="1" spans="2:13" ht="8" customHeight="1"/>
    <row r="2" spans="2:13" ht="17" customHeight="1">
      <c r="B2" t="s">
        <v>59</v>
      </c>
      <c r="C2" t="s">
        <v>144</v>
      </c>
      <c r="D2" t="s">
        <v>145</v>
      </c>
      <c r="E2" t="s">
        <v>146</v>
      </c>
      <c r="F2" t="s">
        <v>147</v>
      </c>
      <c r="G2" t="s">
        <v>148</v>
      </c>
      <c r="H2" t="s">
        <v>150</v>
      </c>
      <c r="I2" t="s">
        <v>149</v>
      </c>
      <c r="J2" t="s">
        <v>151</v>
      </c>
      <c r="K2" t="s">
        <v>152</v>
      </c>
      <c r="L2" t="s">
        <v>153</v>
      </c>
    </row>
    <row r="3" spans="2:13" ht="17">
      <c r="B3" s="10">
        <v>1</v>
      </c>
      <c r="C3" s="11">
        <v>1</v>
      </c>
      <c r="D3" s="11">
        <v>2</v>
      </c>
      <c r="E3" s="11">
        <v>8</v>
      </c>
      <c r="F3" s="12">
        <v>43897</v>
      </c>
      <c r="G3" s="11">
        <v>4.9541953000000003</v>
      </c>
      <c r="H3" s="11">
        <v>2.1352848</v>
      </c>
      <c r="I3" s="11">
        <v>8.8402183999999995</v>
      </c>
      <c r="J3" s="11">
        <v>4.95</v>
      </c>
      <c r="K3" s="11">
        <v>2.14</v>
      </c>
      <c r="L3" s="11">
        <v>8.84</v>
      </c>
      <c r="M3" s="67" t="s">
        <v>60</v>
      </c>
    </row>
    <row r="4" spans="2:13" ht="17">
      <c r="B4" s="10">
        <v>2</v>
      </c>
      <c r="C4" s="11">
        <v>2</v>
      </c>
      <c r="D4" s="11">
        <v>3</v>
      </c>
      <c r="E4" s="11">
        <v>9</v>
      </c>
      <c r="F4" s="12">
        <v>43898</v>
      </c>
      <c r="G4" s="11">
        <v>4.4493799999999997</v>
      </c>
      <c r="H4" s="11">
        <v>2.2444440000000001</v>
      </c>
      <c r="I4" s="11">
        <v>7.8539485000000004</v>
      </c>
      <c r="J4" s="11">
        <v>4.45</v>
      </c>
      <c r="K4" s="11">
        <v>2.2400000000000002</v>
      </c>
      <c r="L4" s="11">
        <v>7.85</v>
      </c>
      <c r="M4" s="67" t="s">
        <v>61</v>
      </c>
    </row>
    <row r="5" spans="2:13" ht="17">
      <c r="B5" s="10">
        <v>3</v>
      </c>
      <c r="C5" s="11">
        <v>3</v>
      </c>
      <c r="D5" s="11">
        <v>4</v>
      </c>
      <c r="E5" s="11">
        <v>10</v>
      </c>
      <c r="F5" s="12">
        <v>43899</v>
      </c>
      <c r="G5" s="11">
        <v>3.5803701999999999</v>
      </c>
      <c r="H5" s="11">
        <v>1.8688163</v>
      </c>
      <c r="I5" s="11">
        <v>6.1111272000000003</v>
      </c>
      <c r="J5" s="11">
        <v>3.58</v>
      </c>
      <c r="K5" s="11">
        <v>1.87</v>
      </c>
      <c r="L5" s="11">
        <v>6.11</v>
      </c>
      <c r="M5" s="67" t="s">
        <v>62</v>
      </c>
    </row>
    <row r="6" spans="2:13" ht="17">
      <c r="B6" s="10">
        <v>4</v>
      </c>
      <c r="C6" s="11">
        <v>4</v>
      </c>
      <c r="D6" s="11">
        <v>5</v>
      </c>
      <c r="E6" s="11">
        <v>11</v>
      </c>
      <c r="F6" s="12">
        <v>43900</v>
      </c>
      <c r="G6" s="11">
        <v>2.4478958</v>
      </c>
      <c r="H6" s="11">
        <v>1.3568346</v>
      </c>
      <c r="I6" s="11">
        <v>4.1865652999999998</v>
      </c>
      <c r="J6" s="11">
        <v>2.4500000000000002</v>
      </c>
      <c r="K6" s="11">
        <v>1.36</v>
      </c>
      <c r="L6" s="11">
        <v>4.1900000000000004</v>
      </c>
      <c r="M6" s="67" t="s">
        <v>63</v>
      </c>
    </row>
    <row r="7" spans="2:13" ht="17">
      <c r="B7" s="10">
        <v>5</v>
      </c>
      <c r="C7" s="11">
        <v>5</v>
      </c>
      <c r="D7" s="11">
        <v>6</v>
      </c>
      <c r="E7" s="11">
        <v>12</v>
      </c>
      <c r="F7" s="12">
        <v>43901</v>
      </c>
      <c r="G7" s="11">
        <v>2.6602562000000001</v>
      </c>
      <c r="H7" s="11">
        <v>1.6303348</v>
      </c>
      <c r="I7" s="11">
        <v>3.9726389000000002</v>
      </c>
      <c r="J7" s="11">
        <v>2.66</v>
      </c>
      <c r="K7" s="11">
        <v>1.63</v>
      </c>
      <c r="L7" s="11">
        <v>3.97</v>
      </c>
      <c r="M7" s="67" t="s">
        <v>66</v>
      </c>
    </row>
    <row r="8" spans="2:13" ht="17">
      <c r="B8" s="10">
        <v>6</v>
      </c>
      <c r="C8" s="11">
        <v>6</v>
      </c>
      <c r="D8" s="11">
        <v>7</v>
      </c>
      <c r="E8" s="11">
        <v>13</v>
      </c>
      <c r="F8" s="12">
        <v>43902</v>
      </c>
      <c r="G8" s="11">
        <v>2.7033504000000002</v>
      </c>
      <c r="H8" s="11">
        <v>1.8286661</v>
      </c>
      <c r="I8" s="11">
        <v>3.7316025000000002</v>
      </c>
      <c r="J8" s="11">
        <v>2.7</v>
      </c>
      <c r="K8" s="11">
        <v>1.83</v>
      </c>
      <c r="L8" s="11">
        <v>3.73</v>
      </c>
      <c r="M8" s="67" t="s">
        <v>64</v>
      </c>
    </row>
    <row r="9" spans="2:13" ht="17">
      <c r="B9" s="10">
        <v>7</v>
      </c>
      <c r="C9" s="11">
        <v>7</v>
      </c>
      <c r="D9" s="11">
        <v>8</v>
      </c>
      <c r="E9" s="11">
        <v>14</v>
      </c>
      <c r="F9" s="12">
        <v>43903</v>
      </c>
      <c r="G9" s="11">
        <v>3.0136466</v>
      </c>
      <c r="H9" s="11">
        <v>2.0611714999999999</v>
      </c>
      <c r="I9" s="11">
        <v>4.1193657000000004</v>
      </c>
      <c r="J9" s="11">
        <v>3.01</v>
      </c>
      <c r="K9" s="11">
        <v>2.06</v>
      </c>
      <c r="L9" s="11">
        <v>4.12</v>
      </c>
      <c r="M9" s="67" t="s">
        <v>65</v>
      </c>
    </row>
    <row r="10" spans="2:13" ht="17">
      <c r="B10" s="10">
        <v>8</v>
      </c>
      <c r="C10" s="11">
        <v>8</v>
      </c>
      <c r="D10" s="11">
        <v>9</v>
      </c>
      <c r="E10" s="11">
        <v>15</v>
      </c>
      <c r="F10" s="12">
        <v>43904</v>
      </c>
      <c r="G10" s="11">
        <v>3.4326194000000001</v>
      </c>
      <c r="H10" s="11">
        <v>2.4522621999999998</v>
      </c>
      <c r="I10" s="11">
        <v>4.7040746000000002</v>
      </c>
      <c r="J10" s="11">
        <v>3.43</v>
      </c>
      <c r="K10" s="11">
        <v>2.4500000000000002</v>
      </c>
      <c r="L10" s="11">
        <v>4.7</v>
      </c>
      <c r="M10" s="13"/>
    </row>
    <row r="11" spans="2:13" ht="17">
      <c r="B11" s="10">
        <v>9</v>
      </c>
      <c r="C11" s="11">
        <v>9</v>
      </c>
      <c r="D11" s="11">
        <v>10</v>
      </c>
      <c r="E11" s="11">
        <v>16</v>
      </c>
      <c r="F11" s="12">
        <v>43905</v>
      </c>
      <c r="G11" s="11">
        <v>3.7280495999999999</v>
      </c>
      <c r="H11" s="11">
        <v>2.5081992999999998</v>
      </c>
      <c r="I11" s="11">
        <v>5.2177657000000002</v>
      </c>
      <c r="J11" s="11">
        <v>3.73</v>
      </c>
      <c r="K11" s="11">
        <v>2.5099999999999998</v>
      </c>
      <c r="L11" s="11">
        <v>5.22</v>
      </c>
      <c r="M11" s="13"/>
    </row>
    <row r="12" spans="2:13">
      <c r="B12" s="10">
        <v>10</v>
      </c>
      <c r="C12" s="11">
        <v>10</v>
      </c>
      <c r="D12" s="11">
        <v>11</v>
      </c>
      <c r="E12" s="11">
        <v>17</v>
      </c>
      <c r="F12" s="12">
        <v>43906</v>
      </c>
      <c r="G12" s="11">
        <v>3.6260737999999999</v>
      </c>
      <c r="H12" s="11">
        <v>2.3329327000000002</v>
      </c>
      <c r="I12" s="11">
        <v>5.2601281999999996</v>
      </c>
      <c r="J12" s="11">
        <v>3.63</v>
      </c>
      <c r="K12" s="11">
        <v>2.33</v>
      </c>
      <c r="L12" s="11">
        <v>5.26</v>
      </c>
    </row>
    <row r="13" spans="2:13">
      <c r="B13" s="10">
        <v>11</v>
      </c>
      <c r="C13" s="11">
        <v>11</v>
      </c>
      <c r="D13" s="11">
        <v>12</v>
      </c>
      <c r="E13" s="11">
        <v>18</v>
      </c>
      <c r="F13" s="12">
        <v>43907</v>
      </c>
      <c r="G13" s="11">
        <v>3.4748649999999999</v>
      </c>
      <c r="H13" s="11">
        <v>2.3168776000000002</v>
      </c>
      <c r="I13" s="11">
        <v>5.0608452000000002</v>
      </c>
      <c r="J13" s="11">
        <v>3.47</v>
      </c>
      <c r="K13" s="11">
        <v>2.3199999999999998</v>
      </c>
      <c r="L13" s="11">
        <v>5.0599999999999996</v>
      </c>
    </row>
    <row r="14" spans="2:13">
      <c r="B14" s="10">
        <v>12</v>
      </c>
      <c r="C14" s="11">
        <v>12</v>
      </c>
      <c r="D14" s="11">
        <v>13</v>
      </c>
      <c r="E14" s="11">
        <v>19</v>
      </c>
      <c r="F14" s="12">
        <v>43908</v>
      </c>
      <c r="G14" s="11">
        <v>3.6329056</v>
      </c>
      <c r="H14" s="11">
        <v>2.4514578</v>
      </c>
      <c r="I14" s="11">
        <v>5.2820859999999996</v>
      </c>
      <c r="J14" s="11">
        <v>3.63</v>
      </c>
      <c r="K14" s="11">
        <v>2.4500000000000002</v>
      </c>
      <c r="L14" s="11">
        <v>5.28</v>
      </c>
    </row>
    <row r="15" spans="2:13">
      <c r="B15" s="10">
        <v>13</v>
      </c>
      <c r="C15" s="11">
        <v>13</v>
      </c>
      <c r="D15" s="11">
        <v>14</v>
      </c>
      <c r="E15" s="11">
        <v>20</v>
      </c>
      <c r="F15" s="12">
        <v>43909</v>
      </c>
      <c r="G15" s="11">
        <v>3.1271410999999998</v>
      </c>
      <c r="H15" s="11">
        <v>2.0540688999999999</v>
      </c>
      <c r="I15" s="11">
        <v>4.4657628000000003</v>
      </c>
      <c r="J15" s="11">
        <v>3.13</v>
      </c>
      <c r="K15" s="11">
        <v>2.0499999999999998</v>
      </c>
      <c r="L15" s="11">
        <v>4.47</v>
      </c>
    </row>
    <row r="16" spans="2:13">
      <c r="B16" s="10">
        <v>14</v>
      </c>
      <c r="C16" s="11">
        <v>14</v>
      </c>
      <c r="D16" s="11">
        <v>15</v>
      </c>
      <c r="E16" s="11">
        <v>21</v>
      </c>
      <c r="F16" s="12">
        <v>43910</v>
      </c>
      <c r="G16" s="11">
        <v>2.9350114999999999</v>
      </c>
      <c r="H16" s="11">
        <v>2.0355598000000001</v>
      </c>
      <c r="I16" s="11">
        <v>4.1768622999999998</v>
      </c>
      <c r="J16" s="11">
        <v>2.94</v>
      </c>
      <c r="K16" s="11">
        <v>2.04</v>
      </c>
      <c r="L16" s="11">
        <v>4.18</v>
      </c>
    </row>
    <row r="17" spans="2:12">
      <c r="B17" s="10">
        <v>15</v>
      </c>
      <c r="C17" s="11">
        <v>15</v>
      </c>
      <c r="D17" s="11">
        <v>16</v>
      </c>
      <c r="E17" s="11">
        <v>22</v>
      </c>
      <c r="F17" s="12">
        <v>43911</v>
      </c>
      <c r="G17" s="11">
        <v>2.6798095000000002</v>
      </c>
      <c r="H17" s="11">
        <v>1.9446821999999999</v>
      </c>
      <c r="I17" s="11">
        <v>3.6697213</v>
      </c>
      <c r="J17" s="11">
        <v>2.68</v>
      </c>
      <c r="K17" s="11">
        <v>1.94</v>
      </c>
      <c r="L17" s="11">
        <v>3.67</v>
      </c>
    </row>
    <row r="18" spans="2:12">
      <c r="B18" s="10">
        <v>16</v>
      </c>
      <c r="C18" s="11">
        <v>16</v>
      </c>
      <c r="D18" s="11">
        <v>17</v>
      </c>
      <c r="E18" s="11">
        <v>23</v>
      </c>
      <c r="F18" s="12">
        <v>43912</v>
      </c>
      <c r="G18" s="11">
        <v>2.518894</v>
      </c>
      <c r="H18" s="11">
        <v>1.8257869</v>
      </c>
      <c r="I18" s="11">
        <v>3.3524389999999999</v>
      </c>
      <c r="J18" s="11">
        <v>2.52</v>
      </c>
      <c r="K18" s="11">
        <v>1.83</v>
      </c>
      <c r="L18" s="11">
        <v>3.35</v>
      </c>
    </row>
    <row r="19" spans="2:12">
      <c r="B19" s="10">
        <v>17</v>
      </c>
      <c r="C19" s="11">
        <v>17</v>
      </c>
      <c r="D19" s="11">
        <v>18</v>
      </c>
      <c r="E19" s="11">
        <v>24</v>
      </c>
      <c r="F19" s="12">
        <v>43913</v>
      </c>
      <c r="G19" s="11">
        <v>2.5206946000000001</v>
      </c>
      <c r="H19" s="11">
        <v>1.8716549</v>
      </c>
      <c r="I19" s="11">
        <v>3.2239534999999999</v>
      </c>
      <c r="J19" s="11">
        <v>2.52</v>
      </c>
      <c r="K19" s="11">
        <v>1.87</v>
      </c>
      <c r="L19" s="11">
        <v>3.22</v>
      </c>
    </row>
    <row r="20" spans="2:12">
      <c r="B20" s="10">
        <v>18</v>
      </c>
      <c r="C20" s="11">
        <v>18</v>
      </c>
      <c r="D20" s="11">
        <v>19</v>
      </c>
      <c r="E20" s="11">
        <v>25</v>
      </c>
      <c r="F20" s="12">
        <v>43914</v>
      </c>
      <c r="G20" s="11">
        <v>2.1914533999999999</v>
      </c>
      <c r="H20" s="11">
        <v>1.7081675999999999</v>
      </c>
      <c r="I20" s="11">
        <v>2.8511161</v>
      </c>
      <c r="J20" s="11">
        <v>2.19</v>
      </c>
      <c r="K20" s="11">
        <v>1.71</v>
      </c>
      <c r="L20" s="11">
        <v>2.85</v>
      </c>
    </row>
    <row r="21" spans="2:12">
      <c r="B21" s="10">
        <v>19</v>
      </c>
      <c r="C21" s="11">
        <v>19</v>
      </c>
      <c r="D21" s="11">
        <v>20</v>
      </c>
      <c r="E21" s="11">
        <v>26</v>
      </c>
      <c r="F21" s="12">
        <v>43915</v>
      </c>
      <c r="G21" s="11">
        <v>2.1957414000000002</v>
      </c>
      <c r="H21" s="11">
        <v>1.7007733</v>
      </c>
      <c r="I21" s="11">
        <v>2.8013119999999998</v>
      </c>
      <c r="J21" s="11">
        <v>2.2000000000000002</v>
      </c>
      <c r="K21" s="11">
        <v>1.7</v>
      </c>
      <c r="L21" s="11">
        <v>2.8</v>
      </c>
    </row>
    <row r="22" spans="2:12">
      <c r="B22" s="10">
        <v>20</v>
      </c>
      <c r="C22" s="11">
        <v>20</v>
      </c>
      <c r="D22" s="11">
        <v>21</v>
      </c>
      <c r="E22" s="11">
        <v>27</v>
      </c>
      <c r="F22" s="12">
        <v>43916</v>
      </c>
      <c r="G22" s="11">
        <v>2.1107876000000001</v>
      </c>
      <c r="H22" s="11">
        <v>1.6608915</v>
      </c>
      <c r="I22" s="11">
        <v>2.5874719000000002</v>
      </c>
      <c r="J22" s="11">
        <v>2.11</v>
      </c>
      <c r="K22" s="11">
        <v>1.66</v>
      </c>
      <c r="L22" s="11">
        <v>2.59</v>
      </c>
    </row>
    <row r="23" spans="2:12">
      <c r="B23" s="10">
        <v>21</v>
      </c>
      <c r="C23" s="11">
        <v>21</v>
      </c>
      <c r="D23" s="11">
        <v>22</v>
      </c>
      <c r="E23" s="11">
        <v>28</v>
      </c>
      <c r="F23" s="12">
        <v>43917</v>
      </c>
      <c r="G23" s="11">
        <v>2.0631257000000001</v>
      </c>
      <c r="H23" s="11">
        <v>1.6269803</v>
      </c>
      <c r="I23" s="11">
        <v>2.5455714999999999</v>
      </c>
      <c r="J23" s="11">
        <v>2.06</v>
      </c>
      <c r="K23" s="11">
        <v>1.63</v>
      </c>
      <c r="L23" s="11">
        <v>2.5499999999999998</v>
      </c>
    </row>
    <row r="24" spans="2:12">
      <c r="B24" s="10">
        <v>22</v>
      </c>
      <c r="C24" s="11">
        <v>22</v>
      </c>
      <c r="D24" s="11">
        <v>23</v>
      </c>
      <c r="E24" s="11">
        <v>29</v>
      </c>
      <c r="F24" s="12">
        <v>43918</v>
      </c>
      <c r="G24" s="11">
        <v>2.0644295000000001</v>
      </c>
      <c r="H24" s="11">
        <v>1.6926265</v>
      </c>
      <c r="I24" s="11">
        <v>2.5082176999999999</v>
      </c>
      <c r="J24" s="11">
        <v>2.06</v>
      </c>
      <c r="K24" s="11">
        <v>1.69</v>
      </c>
      <c r="L24" s="11">
        <v>2.5099999999999998</v>
      </c>
    </row>
    <row r="25" spans="2:12">
      <c r="B25" s="10">
        <v>23</v>
      </c>
      <c r="C25" s="11">
        <v>23</v>
      </c>
      <c r="D25" s="11">
        <v>24</v>
      </c>
      <c r="E25" s="11">
        <v>30</v>
      </c>
      <c r="F25" s="12">
        <v>43919</v>
      </c>
      <c r="G25" s="11">
        <v>1.9450863</v>
      </c>
      <c r="H25" s="11">
        <v>1.56813</v>
      </c>
      <c r="I25" s="11">
        <v>2.3318412999999998</v>
      </c>
      <c r="J25" s="11">
        <v>1.95</v>
      </c>
      <c r="K25" s="11">
        <v>1.57</v>
      </c>
      <c r="L25" s="11">
        <v>2.33</v>
      </c>
    </row>
    <row r="26" spans="2:12">
      <c r="B26" s="10">
        <v>24</v>
      </c>
      <c r="C26" s="11">
        <v>24</v>
      </c>
      <c r="D26" s="11">
        <v>25</v>
      </c>
      <c r="E26" s="11">
        <v>31</v>
      </c>
      <c r="F26" s="12">
        <v>43920</v>
      </c>
      <c r="G26" s="11">
        <v>1.6296606</v>
      </c>
      <c r="H26" s="11">
        <v>1.339199</v>
      </c>
      <c r="I26" s="11">
        <v>1.9368198999999999</v>
      </c>
      <c r="J26" s="11">
        <v>1.63</v>
      </c>
      <c r="K26" s="11">
        <v>1.34</v>
      </c>
      <c r="L26" s="11">
        <v>1.94</v>
      </c>
    </row>
    <row r="27" spans="2:12">
      <c r="B27" s="10">
        <v>25</v>
      </c>
      <c r="C27" s="11">
        <v>25</v>
      </c>
      <c r="D27" s="11">
        <v>26</v>
      </c>
      <c r="E27" s="11">
        <v>32</v>
      </c>
      <c r="F27" s="12">
        <v>43921</v>
      </c>
      <c r="G27" s="11">
        <v>1.6540575</v>
      </c>
      <c r="H27" s="11">
        <v>1.4163515</v>
      </c>
      <c r="I27" s="11">
        <v>1.9177478999999999</v>
      </c>
      <c r="J27" s="11">
        <v>1.65</v>
      </c>
      <c r="K27" s="11">
        <v>1.42</v>
      </c>
      <c r="L27" s="11">
        <v>1.92</v>
      </c>
    </row>
    <row r="28" spans="2:12">
      <c r="B28" s="10">
        <v>26</v>
      </c>
      <c r="C28" s="11">
        <v>26</v>
      </c>
      <c r="D28" s="11">
        <v>27</v>
      </c>
      <c r="E28" s="11">
        <v>33</v>
      </c>
      <c r="F28" s="12">
        <v>43922</v>
      </c>
      <c r="G28" s="11">
        <v>1.5259484000000001</v>
      </c>
      <c r="H28" s="11">
        <v>1.3248736999999999</v>
      </c>
      <c r="I28" s="11">
        <v>1.7473791999999999</v>
      </c>
      <c r="J28" s="11">
        <v>1.53</v>
      </c>
      <c r="K28" s="11">
        <v>1.32</v>
      </c>
      <c r="L28" s="11">
        <v>1.75</v>
      </c>
    </row>
    <row r="29" spans="2:12">
      <c r="B29" s="10">
        <v>27</v>
      </c>
      <c r="C29" s="11">
        <v>27</v>
      </c>
      <c r="D29" s="11">
        <v>28</v>
      </c>
      <c r="E29" s="11">
        <v>34</v>
      </c>
      <c r="F29" s="12">
        <v>43923</v>
      </c>
      <c r="G29" s="11">
        <v>1.4256443999999999</v>
      </c>
      <c r="H29" s="11">
        <v>1.2639012000000001</v>
      </c>
      <c r="I29" s="11">
        <v>1.5868856</v>
      </c>
      <c r="J29" s="11">
        <v>1.43</v>
      </c>
      <c r="K29" s="11">
        <v>1.26</v>
      </c>
      <c r="L29" s="11">
        <v>1.59</v>
      </c>
    </row>
    <row r="30" spans="2:12">
      <c r="B30" s="10">
        <v>28</v>
      </c>
      <c r="C30" s="11">
        <v>28</v>
      </c>
      <c r="D30" s="11">
        <v>29</v>
      </c>
      <c r="E30" s="11">
        <v>35</v>
      </c>
      <c r="F30" s="12">
        <v>43924</v>
      </c>
      <c r="G30" s="11">
        <v>1.3315454</v>
      </c>
      <c r="H30" s="11">
        <v>1.2064944</v>
      </c>
      <c r="I30" s="11">
        <v>1.4712472000000001</v>
      </c>
      <c r="J30" s="11">
        <v>1.33</v>
      </c>
      <c r="K30" s="11">
        <v>1.21</v>
      </c>
      <c r="L30" s="11">
        <v>1.47</v>
      </c>
    </row>
    <row r="31" spans="2:12">
      <c r="B31" s="10">
        <v>29</v>
      </c>
      <c r="C31" s="11">
        <v>29</v>
      </c>
      <c r="D31" s="11">
        <v>30</v>
      </c>
      <c r="E31" s="11">
        <v>36</v>
      </c>
      <c r="F31" s="12">
        <v>43925</v>
      </c>
      <c r="G31" s="11">
        <v>1.171743</v>
      </c>
      <c r="H31" s="11">
        <v>1.0662775</v>
      </c>
      <c r="I31" s="11">
        <v>1.2710931999999999</v>
      </c>
      <c r="J31" s="11">
        <v>1.17</v>
      </c>
      <c r="K31" s="11">
        <v>1.07</v>
      </c>
      <c r="L31" s="11">
        <v>1.27</v>
      </c>
    </row>
    <row r="32" spans="2:12">
      <c r="B32" s="10">
        <v>30</v>
      </c>
      <c r="C32" s="11">
        <v>30</v>
      </c>
      <c r="D32" s="11">
        <v>31</v>
      </c>
      <c r="E32" s="11">
        <v>37</v>
      </c>
      <c r="F32" s="12">
        <v>43926</v>
      </c>
      <c r="G32" s="11">
        <v>1.1033739</v>
      </c>
      <c r="H32" s="11">
        <v>1.0327573000000001</v>
      </c>
      <c r="I32" s="11">
        <v>1.1742798999999999</v>
      </c>
      <c r="J32" s="11">
        <v>1.1000000000000001</v>
      </c>
      <c r="K32" s="11">
        <v>1.03</v>
      </c>
      <c r="L32" s="11">
        <v>1.17</v>
      </c>
    </row>
    <row r="33" spans="2:12">
      <c r="B33" s="10">
        <v>31</v>
      </c>
      <c r="C33" s="11">
        <v>31</v>
      </c>
      <c r="D33" s="11">
        <v>32</v>
      </c>
      <c r="E33" s="11">
        <v>38</v>
      </c>
      <c r="F33" s="12">
        <v>43927</v>
      </c>
      <c r="G33" s="11">
        <v>1.068357</v>
      </c>
      <c r="H33" s="11">
        <v>1.0199597</v>
      </c>
      <c r="I33" s="11">
        <v>1.1188776</v>
      </c>
      <c r="J33" s="11">
        <v>1.07</v>
      </c>
      <c r="K33" s="11">
        <v>1.02</v>
      </c>
      <c r="L33" s="11">
        <v>1.1200000000000001</v>
      </c>
    </row>
    <row r="34" spans="2:12">
      <c r="B34" s="10">
        <v>32</v>
      </c>
      <c r="C34" s="11">
        <v>32</v>
      </c>
      <c r="D34" s="11">
        <v>33</v>
      </c>
      <c r="E34" s="11">
        <v>39</v>
      </c>
      <c r="F34" s="12">
        <v>43928</v>
      </c>
      <c r="G34" s="11">
        <v>0.97808470000000003</v>
      </c>
      <c r="H34" s="11">
        <v>0.93561119999999998</v>
      </c>
      <c r="I34" s="11">
        <v>1.0241891999999999</v>
      </c>
      <c r="J34" s="11">
        <v>0.98</v>
      </c>
      <c r="K34" s="11">
        <v>0.94</v>
      </c>
      <c r="L34" s="11">
        <v>1.02</v>
      </c>
    </row>
    <row r="35" spans="2:12">
      <c r="B35" s="10">
        <v>33</v>
      </c>
      <c r="C35" s="11">
        <v>33</v>
      </c>
      <c r="D35" s="11">
        <v>34</v>
      </c>
      <c r="E35" s="11">
        <v>40</v>
      </c>
      <c r="F35" s="12">
        <v>43929</v>
      </c>
      <c r="G35" s="11">
        <v>0.94826619999999995</v>
      </c>
      <c r="H35" s="11">
        <v>0.91034420000000005</v>
      </c>
      <c r="I35" s="11">
        <v>0.98279839999999996</v>
      </c>
      <c r="J35" s="11">
        <v>0.95</v>
      </c>
      <c r="K35" s="11">
        <v>0.91</v>
      </c>
      <c r="L35" s="11">
        <v>0.98</v>
      </c>
    </row>
    <row r="36" spans="2:12">
      <c r="B36" s="10">
        <v>34</v>
      </c>
      <c r="C36" s="11">
        <v>34</v>
      </c>
      <c r="D36" s="11">
        <v>35</v>
      </c>
      <c r="E36" s="11">
        <v>41</v>
      </c>
      <c r="F36" s="12">
        <v>43930</v>
      </c>
      <c r="G36" s="11">
        <v>0.95616860000000004</v>
      </c>
      <c r="H36" s="11">
        <v>0.91764730000000005</v>
      </c>
      <c r="I36" s="11">
        <v>1.0009125000000001</v>
      </c>
      <c r="J36" s="11">
        <v>0.96</v>
      </c>
      <c r="K36" s="11">
        <v>0.92</v>
      </c>
      <c r="L36" s="11">
        <v>1</v>
      </c>
    </row>
    <row r="37" spans="2:12">
      <c r="B37" s="10">
        <v>35</v>
      </c>
      <c r="C37" s="11">
        <v>35</v>
      </c>
      <c r="D37" s="11">
        <v>36</v>
      </c>
      <c r="E37" s="11">
        <v>42</v>
      </c>
      <c r="F37" s="12">
        <v>43931</v>
      </c>
      <c r="G37" s="11">
        <v>1.0975066</v>
      </c>
      <c r="H37" s="11">
        <v>1.0526598</v>
      </c>
      <c r="I37" s="11">
        <v>1.1377075000000001</v>
      </c>
      <c r="J37" s="11">
        <v>1.1000000000000001</v>
      </c>
      <c r="K37" s="11">
        <v>1.05</v>
      </c>
      <c r="L37" s="11">
        <v>1.1399999999999999</v>
      </c>
    </row>
    <row r="38" spans="2:12">
      <c r="B38" s="10">
        <v>36</v>
      </c>
      <c r="C38" s="11">
        <v>36</v>
      </c>
      <c r="D38" s="11">
        <v>37</v>
      </c>
      <c r="E38" s="11">
        <v>43</v>
      </c>
      <c r="F38" s="12">
        <v>43932</v>
      </c>
      <c r="G38" s="11">
        <v>1.0707222999999999</v>
      </c>
      <c r="H38" s="11">
        <v>1.0406563</v>
      </c>
      <c r="I38" s="11">
        <v>1.1009503</v>
      </c>
      <c r="J38" s="11">
        <v>1.07</v>
      </c>
      <c r="K38" s="11">
        <v>1.04</v>
      </c>
      <c r="L38" s="11">
        <v>1.1000000000000001</v>
      </c>
    </row>
    <row r="39" spans="2:12">
      <c r="B39" s="10">
        <v>37</v>
      </c>
      <c r="C39" s="11">
        <v>37</v>
      </c>
      <c r="D39" s="11">
        <v>38</v>
      </c>
      <c r="E39" s="11">
        <v>44</v>
      </c>
      <c r="F39" s="12">
        <v>43933</v>
      </c>
      <c r="G39" s="11">
        <v>1.0266442</v>
      </c>
      <c r="H39" s="11">
        <v>0.99523110000000004</v>
      </c>
      <c r="I39" s="11">
        <v>1.0581364</v>
      </c>
      <c r="J39" s="11">
        <v>1.03</v>
      </c>
      <c r="K39" s="11">
        <v>1</v>
      </c>
      <c r="L39" s="11">
        <v>1.06</v>
      </c>
    </row>
    <row r="40" spans="2:12">
      <c r="B40" s="10">
        <v>38</v>
      </c>
      <c r="C40" s="11">
        <v>38</v>
      </c>
      <c r="D40" s="11">
        <v>39</v>
      </c>
      <c r="E40" s="11">
        <v>45</v>
      </c>
      <c r="F40" s="12">
        <v>43934</v>
      </c>
      <c r="G40" s="11">
        <v>0.99679249999999997</v>
      </c>
      <c r="H40" s="11">
        <v>0.96704990000000002</v>
      </c>
      <c r="I40" s="11">
        <v>1.0232968</v>
      </c>
      <c r="J40" s="11">
        <v>1</v>
      </c>
      <c r="K40" s="11">
        <v>0.97</v>
      </c>
      <c r="L40" s="11">
        <v>1.02</v>
      </c>
    </row>
    <row r="41" spans="2:12">
      <c r="B41" s="10">
        <v>39</v>
      </c>
      <c r="C41" s="11">
        <v>39</v>
      </c>
      <c r="D41" s="11">
        <v>40</v>
      </c>
      <c r="E41" s="11">
        <v>46</v>
      </c>
      <c r="F41" s="12">
        <v>43935</v>
      </c>
      <c r="G41" s="11">
        <v>0.95348189999999999</v>
      </c>
      <c r="H41" s="11">
        <v>0.9268554</v>
      </c>
      <c r="I41" s="11">
        <v>0.98243449999999999</v>
      </c>
      <c r="J41" s="11">
        <v>0.95</v>
      </c>
      <c r="K41" s="11">
        <v>0.93</v>
      </c>
      <c r="L41" s="11">
        <v>0.98</v>
      </c>
    </row>
    <row r="42" spans="2:12">
      <c r="B42" s="10">
        <v>40</v>
      </c>
      <c r="C42" s="11">
        <v>40</v>
      </c>
      <c r="D42" s="11">
        <v>41</v>
      </c>
      <c r="E42" s="11">
        <v>47</v>
      </c>
      <c r="F42" s="12">
        <v>43936</v>
      </c>
      <c r="G42" s="11">
        <v>0.94464110000000001</v>
      </c>
      <c r="H42" s="11">
        <v>0.9183074</v>
      </c>
      <c r="I42" s="11">
        <v>0.9718658</v>
      </c>
      <c r="J42" s="11">
        <v>0.94</v>
      </c>
      <c r="K42" s="11">
        <v>0.92</v>
      </c>
      <c r="L42" s="11">
        <v>0.97</v>
      </c>
    </row>
    <row r="43" spans="2:12">
      <c r="B43" s="10">
        <v>41</v>
      </c>
      <c r="C43" s="11">
        <v>41</v>
      </c>
      <c r="D43" s="11">
        <v>42</v>
      </c>
      <c r="E43" s="11">
        <v>48</v>
      </c>
      <c r="F43" s="12">
        <v>43937</v>
      </c>
      <c r="G43" s="11">
        <v>0.94084789999999996</v>
      </c>
      <c r="H43" s="11">
        <v>0.9111688</v>
      </c>
      <c r="I43" s="11">
        <v>0.97290430000000006</v>
      </c>
      <c r="J43" s="11">
        <v>0.94</v>
      </c>
      <c r="K43" s="11">
        <v>0.91</v>
      </c>
      <c r="L43" s="11">
        <v>0.97</v>
      </c>
    </row>
    <row r="44" spans="2:12">
      <c r="B44" s="10">
        <v>42</v>
      </c>
      <c r="C44" s="11">
        <v>42</v>
      </c>
      <c r="D44" s="11">
        <v>43</v>
      </c>
      <c r="E44" s="11">
        <v>49</v>
      </c>
      <c r="F44" s="12">
        <v>43938</v>
      </c>
      <c r="G44" s="11">
        <v>0.69160049999999995</v>
      </c>
      <c r="H44" s="11">
        <v>0.66635979999999995</v>
      </c>
      <c r="I44" s="11">
        <v>0.71615549999999994</v>
      </c>
      <c r="J44" s="11">
        <v>0.69</v>
      </c>
      <c r="K44" s="11">
        <v>0.67</v>
      </c>
      <c r="L44" s="11">
        <v>0.72</v>
      </c>
    </row>
    <row r="45" spans="2:12">
      <c r="B45" s="10">
        <v>43</v>
      </c>
      <c r="C45" s="11">
        <v>43</v>
      </c>
      <c r="D45" s="11">
        <v>44</v>
      </c>
      <c r="E45" s="11">
        <v>50</v>
      </c>
      <c r="F45" s="12">
        <v>43939</v>
      </c>
      <c r="G45" s="11">
        <v>0.74202179999999995</v>
      </c>
      <c r="H45" s="11">
        <v>0.69834989999999997</v>
      </c>
      <c r="I45" s="11">
        <v>0.78731519999999999</v>
      </c>
      <c r="J45" s="11">
        <v>0.74</v>
      </c>
      <c r="K45" s="11">
        <v>0.7</v>
      </c>
      <c r="L45" s="11">
        <v>0.79</v>
      </c>
    </row>
    <row r="46" spans="2:12">
      <c r="B46" s="10">
        <v>44</v>
      </c>
      <c r="C46" s="11">
        <v>44</v>
      </c>
      <c r="D46" s="11">
        <v>45</v>
      </c>
      <c r="E46" s="11">
        <v>51</v>
      </c>
      <c r="F46" s="12">
        <v>43940</v>
      </c>
      <c r="G46" s="11">
        <v>0.7687214</v>
      </c>
      <c r="H46" s="11">
        <v>0.70485660000000006</v>
      </c>
      <c r="I46" s="11">
        <v>0.83034050000000004</v>
      </c>
      <c r="J46" s="11">
        <v>0.77</v>
      </c>
      <c r="K46" s="11">
        <v>0.7</v>
      </c>
      <c r="L46" s="11">
        <v>0.83</v>
      </c>
    </row>
    <row r="47" spans="2:12">
      <c r="B47" s="10">
        <v>45</v>
      </c>
      <c r="C47" s="11">
        <v>45</v>
      </c>
      <c r="D47" s="11">
        <v>46</v>
      </c>
      <c r="E47" s="11">
        <v>52</v>
      </c>
      <c r="F47" s="12">
        <v>43941</v>
      </c>
      <c r="G47" s="11">
        <v>0.88219340000000002</v>
      </c>
      <c r="H47" s="11">
        <v>0.81220420000000004</v>
      </c>
      <c r="I47" s="11">
        <v>0.95707410000000004</v>
      </c>
      <c r="J47" s="11">
        <v>0.88</v>
      </c>
      <c r="K47" s="11">
        <v>0.81</v>
      </c>
      <c r="L47" s="11">
        <v>0.96</v>
      </c>
    </row>
    <row r="48" spans="2:12">
      <c r="B48" s="10">
        <v>46</v>
      </c>
      <c r="C48" s="11">
        <v>46</v>
      </c>
      <c r="D48" s="11">
        <v>47</v>
      </c>
      <c r="E48" s="11">
        <v>53</v>
      </c>
      <c r="F48" s="12">
        <v>43942</v>
      </c>
      <c r="G48" s="11">
        <v>0.92445390000000005</v>
      </c>
      <c r="H48" s="11">
        <v>0.86639480000000002</v>
      </c>
      <c r="I48" s="11">
        <v>0.98254629999999998</v>
      </c>
      <c r="J48" s="11">
        <v>0.92</v>
      </c>
      <c r="K48" s="11">
        <v>0.87</v>
      </c>
      <c r="L48" s="11">
        <v>0.98</v>
      </c>
    </row>
    <row r="49" spans="2:12">
      <c r="B49" s="10">
        <v>47</v>
      </c>
      <c r="C49" s="11">
        <v>47</v>
      </c>
      <c r="D49" s="11">
        <v>48</v>
      </c>
      <c r="E49" s="11">
        <v>54</v>
      </c>
      <c r="F49" s="12">
        <v>43943</v>
      </c>
      <c r="G49" s="11">
        <v>0.93923959999999995</v>
      </c>
      <c r="H49" s="11">
        <v>0.89478849999999999</v>
      </c>
      <c r="I49" s="11">
        <v>0.98349969999999998</v>
      </c>
      <c r="J49" s="11">
        <v>0.94</v>
      </c>
      <c r="K49" s="11">
        <v>0.89</v>
      </c>
      <c r="L49" s="11">
        <v>0.98</v>
      </c>
    </row>
    <row r="50" spans="2:12">
      <c r="B50" s="10">
        <v>48</v>
      </c>
      <c r="C50" s="11">
        <v>48</v>
      </c>
      <c r="D50" s="11">
        <v>49</v>
      </c>
      <c r="E50" s="11">
        <v>55</v>
      </c>
      <c r="F50" s="12">
        <v>43944</v>
      </c>
      <c r="G50" s="11">
        <v>0.86431009999999997</v>
      </c>
      <c r="H50" s="11">
        <v>0.82834379999999996</v>
      </c>
      <c r="I50" s="11">
        <v>0.90172249999999998</v>
      </c>
      <c r="J50" s="11">
        <v>0.86</v>
      </c>
      <c r="K50" s="11">
        <v>0.83</v>
      </c>
      <c r="L50" s="11">
        <v>0.9</v>
      </c>
    </row>
    <row r="51" spans="2:12">
      <c r="B51" s="10">
        <v>49</v>
      </c>
      <c r="C51" s="11">
        <v>49</v>
      </c>
      <c r="D51" s="11">
        <v>50</v>
      </c>
      <c r="E51" s="11">
        <v>56</v>
      </c>
      <c r="F51" s="12">
        <v>43945</v>
      </c>
      <c r="G51" s="11">
        <v>0.94820070000000001</v>
      </c>
      <c r="H51" s="11">
        <v>0.91186690000000004</v>
      </c>
      <c r="I51" s="11">
        <v>0.98586609999999997</v>
      </c>
      <c r="J51" s="11">
        <v>0.95</v>
      </c>
      <c r="K51" s="11">
        <v>0.91</v>
      </c>
      <c r="L51" s="11">
        <v>0.99</v>
      </c>
    </row>
    <row r="52" spans="2:12">
      <c r="B52" s="10">
        <v>50</v>
      </c>
      <c r="C52" s="11">
        <v>50</v>
      </c>
      <c r="D52" s="11">
        <v>51</v>
      </c>
      <c r="E52" s="11">
        <v>57</v>
      </c>
      <c r="F52" s="12">
        <v>43946</v>
      </c>
      <c r="G52" s="11">
        <v>0.91919340000000005</v>
      </c>
      <c r="H52" s="11">
        <v>0.88315790000000005</v>
      </c>
      <c r="I52" s="11">
        <v>0.95552780000000004</v>
      </c>
      <c r="J52" s="11">
        <v>0.92</v>
      </c>
      <c r="K52" s="11">
        <v>0.88</v>
      </c>
      <c r="L52" s="11">
        <v>0.96</v>
      </c>
    </row>
    <row r="53" spans="2:12">
      <c r="B53" s="10">
        <v>51</v>
      </c>
      <c r="C53" s="11">
        <v>51</v>
      </c>
      <c r="D53" s="11">
        <v>52</v>
      </c>
      <c r="E53" s="11">
        <v>58</v>
      </c>
      <c r="F53" s="12">
        <v>43947</v>
      </c>
      <c r="G53" s="11">
        <v>0.90493670000000004</v>
      </c>
      <c r="H53" s="11">
        <v>0.87227149999999998</v>
      </c>
      <c r="I53" s="11">
        <v>0.93848770000000004</v>
      </c>
      <c r="J53" s="11">
        <v>0.9</v>
      </c>
      <c r="K53" s="11">
        <v>0.87</v>
      </c>
      <c r="L53" s="11">
        <v>0.94</v>
      </c>
    </row>
    <row r="54" spans="2:12">
      <c r="B54" s="10">
        <v>52</v>
      </c>
      <c r="C54" s="11">
        <v>52</v>
      </c>
      <c r="D54" s="11">
        <v>53</v>
      </c>
      <c r="E54" s="11">
        <v>59</v>
      </c>
      <c r="F54" s="12">
        <v>43948</v>
      </c>
      <c r="G54" s="11">
        <v>0.79127309999999995</v>
      </c>
      <c r="H54" s="11">
        <v>0.76083029999999996</v>
      </c>
      <c r="I54" s="11">
        <v>0.82463359999999997</v>
      </c>
      <c r="J54" s="11">
        <v>0.79</v>
      </c>
      <c r="K54" s="11">
        <v>0.76</v>
      </c>
      <c r="L54" s="11">
        <v>0.82</v>
      </c>
    </row>
    <row r="55" spans="2:12">
      <c r="B55" s="10">
        <v>53</v>
      </c>
      <c r="C55" s="11">
        <v>53</v>
      </c>
      <c r="D55" s="11">
        <v>54</v>
      </c>
      <c r="E55" s="11">
        <v>60</v>
      </c>
      <c r="F55" s="12">
        <v>43949</v>
      </c>
      <c r="G55" s="11">
        <v>0.75290349999999995</v>
      </c>
      <c r="H55" s="11">
        <v>0.71437229999999996</v>
      </c>
      <c r="I55" s="11">
        <v>0.79071069999999999</v>
      </c>
      <c r="J55" s="11">
        <v>0.75</v>
      </c>
      <c r="K55" s="11">
        <v>0.71</v>
      </c>
      <c r="L55" s="11">
        <v>0.79</v>
      </c>
    </row>
    <row r="56" spans="2:12">
      <c r="B56" s="10">
        <v>54</v>
      </c>
      <c r="C56" s="11">
        <v>54</v>
      </c>
      <c r="D56" s="11">
        <v>55</v>
      </c>
      <c r="E56" s="11">
        <v>61</v>
      </c>
      <c r="F56" s="12">
        <v>43950</v>
      </c>
      <c r="G56" s="11">
        <v>0.66761409999999999</v>
      </c>
      <c r="H56" s="11">
        <v>0.62394890000000003</v>
      </c>
      <c r="I56" s="11">
        <v>0.71409829999999996</v>
      </c>
      <c r="J56" s="11">
        <v>0.67</v>
      </c>
      <c r="K56" s="11">
        <v>0.62</v>
      </c>
      <c r="L56" s="11">
        <v>0.71</v>
      </c>
    </row>
    <row r="57" spans="2:12">
      <c r="B57" s="10">
        <v>55</v>
      </c>
      <c r="C57" s="11">
        <v>55</v>
      </c>
      <c r="D57" s="11">
        <v>56</v>
      </c>
      <c r="E57" s="11">
        <v>62</v>
      </c>
      <c r="F57" s="12">
        <v>43951</v>
      </c>
      <c r="G57" s="11">
        <v>0.70843929999999999</v>
      </c>
      <c r="H57" s="11">
        <v>0.64721810000000002</v>
      </c>
      <c r="I57" s="11">
        <v>0.76731490000000002</v>
      </c>
      <c r="J57" s="11">
        <v>0.71</v>
      </c>
      <c r="K57" s="11">
        <v>0.65</v>
      </c>
      <c r="L57" s="11">
        <v>0.77</v>
      </c>
    </row>
    <row r="58" spans="2:12">
      <c r="B58" s="10">
        <v>56</v>
      </c>
      <c r="C58" s="11">
        <v>56</v>
      </c>
      <c r="D58" s="11">
        <v>57</v>
      </c>
      <c r="E58" s="11">
        <v>63</v>
      </c>
      <c r="F58" s="12">
        <v>43952</v>
      </c>
      <c r="G58" s="11">
        <v>0.70934989999999998</v>
      </c>
      <c r="H58" s="11">
        <v>0.64375020000000005</v>
      </c>
      <c r="I58" s="11">
        <v>0.77768139999999997</v>
      </c>
      <c r="J58" s="11">
        <v>0.71</v>
      </c>
      <c r="K58" s="11">
        <v>0.64</v>
      </c>
      <c r="L58" s="11">
        <v>0.78</v>
      </c>
    </row>
    <row r="59" spans="2:12">
      <c r="B59" s="10">
        <v>57</v>
      </c>
      <c r="C59" s="11">
        <v>57</v>
      </c>
      <c r="D59" s="11">
        <v>58</v>
      </c>
      <c r="E59" s="11">
        <v>64</v>
      </c>
      <c r="F59" s="12">
        <v>43953</v>
      </c>
      <c r="G59" s="11">
        <v>0.6645837</v>
      </c>
      <c r="H59" s="11">
        <v>0.60792170000000001</v>
      </c>
      <c r="I59" s="11">
        <v>0.72928230000000005</v>
      </c>
      <c r="J59" s="11">
        <v>0.66</v>
      </c>
      <c r="K59" s="11">
        <v>0.61</v>
      </c>
      <c r="L59" s="11">
        <v>0.73</v>
      </c>
    </row>
    <row r="60" spans="2:12">
      <c r="B60" s="10">
        <v>58</v>
      </c>
      <c r="C60" s="11">
        <v>58</v>
      </c>
      <c r="D60" s="11">
        <v>59</v>
      </c>
      <c r="E60" s="11">
        <v>65</v>
      </c>
      <c r="F60" s="12">
        <v>43954</v>
      </c>
      <c r="G60" s="11">
        <v>0.59245099999999995</v>
      </c>
      <c r="H60" s="11">
        <v>0.53761320000000001</v>
      </c>
      <c r="I60" s="11">
        <v>0.65474690000000002</v>
      </c>
      <c r="J60" s="11">
        <v>0.59</v>
      </c>
      <c r="K60" s="11">
        <v>0.54</v>
      </c>
      <c r="L60" s="11">
        <v>0.65</v>
      </c>
    </row>
    <row r="61" spans="2:12">
      <c r="B61" s="10">
        <v>59</v>
      </c>
      <c r="C61" s="11">
        <v>59</v>
      </c>
      <c r="D61" s="11">
        <v>60</v>
      </c>
      <c r="E61" s="11">
        <v>66</v>
      </c>
      <c r="F61" s="12">
        <v>43955</v>
      </c>
      <c r="G61" s="11">
        <v>0.67804719999999996</v>
      </c>
      <c r="H61" s="11">
        <v>0.60633400000000004</v>
      </c>
      <c r="I61" s="11">
        <v>0.75709550000000003</v>
      </c>
      <c r="J61" s="11">
        <v>0.68</v>
      </c>
      <c r="K61" s="11">
        <v>0.61</v>
      </c>
      <c r="L61" s="11">
        <v>0.76</v>
      </c>
    </row>
    <row r="62" spans="2:12">
      <c r="B62" s="10">
        <v>60</v>
      </c>
      <c r="C62" s="11">
        <v>60</v>
      </c>
      <c r="D62" s="11">
        <v>61</v>
      </c>
      <c r="E62" s="11">
        <v>67</v>
      </c>
      <c r="F62" s="12">
        <v>43956</v>
      </c>
      <c r="G62" s="11">
        <v>0.68859170000000003</v>
      </c>
      <c r="H62" s="11">
        <v>0.61171339999999996</v>
      </c>
      <c r="I62" s="11">
        <v>0.76311510000000005</v>
      </c>
      <c r="J62" s="11">
        <v>0.69</v>
      </c>
      <c r="K62" s="11">
        <v>0.61</v>
      </c>
      <c r="L62" s="11">
        <v>0.76</v>
      </c>
    </row>
    <row r="63" spans="2:12">
      <c r="B63" s="10">
        <v>61</v>
      </c>
      <c r="C63" s="11">
        <v>61</v>
      </c>
      <c r="D63" s="11">
        <v>62</v>
      </c>
      <c r="E63" s="11">
        <v>68</v>
      </c>
      <c r="F63" s="12">
        <v>43957</v>
      </c>
      <c r="G63" s="11">
        <v>0.88219959999999997</v>
      </c>
      <c r="H63" s="11">
        <v>0.8009058</v>
      </c>
      <c r="I63" s="11">
        <v>0.96811290000000005</v>
      </c>
      <c r="J63" s="11">
        <v>0.88</v>
      </c>
      <c r="K63" s="11">
        <v>0.8</v>
      </c>
      <c r="L63" s="11">
        <v>0.97</v>
      </c>
    </row>
    <row r="64" spans="2:12">
      <c r="B64" s="10">
        <v>62</v>
      </c>
      <c r="C64" s="11">
        <v>62</v>
      </c>
      <c r="D64" s="11">
        <v>63</v>
      </c>
      <c r="E64" s="11">
        <v>69</v>
      </c>
      <c r="F64" s="12">
        <v>43958</v>
      </c>
      <c r="G64" s="11">
        <v>1.0232166</v>
      </c>
      <c r="H64" s="11">
        <v>0.94030069999999999</v>
      </c>
      <c r="I64" s="11">
        <v>1.1092449</v>
      </c>
      <c r="J64" s="11">
        <v>1.02</v>
      </c>
      <c r="K64" s="11">
        <v>0.94</v>
      </c>
      <c r="L64" s="11">
        <v>1.1100000000000001</v>
      </c>
    </row>
    <row r="65" spans="2:12">
      <c r="B65" s="10">
        <v>63</v>
      </c>
      <c r="C65" s="11">
        <v>63</v>
      </c>
      <c r="D65" s="11">
        <v>64</v>
      </c>
      <c r="E65" s="11">
        <v>70</v>
      </c>
      <c r="F65" s="12">
        <v>43959</v>
      </c>
      <c r="G65" s="11">
        <v>1.1803652</v>
      </c>
      <c r="H65" s="11">
        <v>1.0988715</v>
      </c>
      <c r="I65" s="11">
        <v>1.2640484999999999</v>
      </c>
      <c r="J65" s="11">
        <v>1.18</v>
      </c>
      <c r="K65" s="11">
        <v>1.1000000000000001</v>
      </c>
      <c r="L65" s="11">
        <v>1.26</v>
      </c>
    </row>
    <row r="66" spans="2:12">
      <c r="B66" s="10">
        <v>64</v>
      </c>
      <c r="C66" s="11">
        <v>64</v>
      </c>
      <c r="D66" s="11">
        <v>65</v>
      </c>
      <c r="E66" s="11">
        <v>71</v>
      </c>
      <c r="F66" s="12">
        <v>43960</v>
      </c>
      <c r="G66" s="11">
        <v>1.1426715000000001</v>
      </c>
      <c r="H66" s="11">
        <v>1.0482104000000001</v>
      </c>
      <c r="I66" s="11">
        <v>1.2302445</v>
      </c>
      <c r="J66" s="11">
        <v>1.1399999999999999</v>
      </c>
      <c r="K66" s="11">
        <v>1.05</v>
      </c>
      <c r="L66" s="11">
        <v>1.23</v>
      </c>
    </row>
    <row r="67" spans="2:12">
      <c r="B67" s="10">
        <v>65</v>
      </c>
      <c r="C67" s="11">
        <v>65</v>
      </c>
      <c r="D67" s="11">
        <v>66</v>
      </c>
      <c r="E67" s="11">
        <v>72</v>
      </c>
      <c r="F67" s="12">
        <v>43961</v>
      </c>
      <c r="G67" s="11">
        <v>1.1532815000000001</v>
      </c>
      <c r="H67" s="11">
        <v>1.0634328</v>
      </c>
      <c r="I67" s="11">
        <v>1.2436172999999999</v>
      </c>
      <c r="J67" s="11">
        <v>1.1499999999999999</v>
      </c>
      <c r="K67" s="11">
        <v>1.06</v>
      </c>
      <c r="L67" s="11">
        <v>1.24</v>
      </c>
    </row>
    <row r="68" spans="2:12">
      <c r="B68" s="10">
        <v>66</v>
      </c>
      <c r="C68" s="11">
        <v>66</v>
      </c>
      <c r="D68" s="11">
        <v>67</v>
      </c>
      <c r="E68" s="11">
        <v>73</v>
      </c>
      <c r="F68" s="12">
        <v>43962</v>
      </c>
      <c r="G68" s="11">
        <v>1.0507953000000001</v>
      </c>
      <c r="H68" s="11">
        <v>0.97431860000000003</v>
      </c>
      <c r="I68" s="11">
        <v>1.1270743000000001</v>
      </c>
      <c r="J68" s="11">
        <v>1.05</v>
      </c>
      <c r="K68" s="11">
        <v>0.97</v>
      </c>
      <c r="L68" s="11">
        <v>1.1299999999999999</v>
      </c>
    </row>
    <row r="69" spans="2:12">
      <c r="B69" s="10">
        <v>67</v>
      </c>
      <c r="C69" s="11">
        <v>67</v>
      </c>
      <c r="D69" s="11">
        <v>68</v>
      </c>
      <c r="E69" s="11">
        <v>74</v>
      </c>
      <c r="F69" s="12">
        <v>43963</v>
      </c>
      <c r="G69" s="11">
        <v>1.0506613</v>
      </c>
      <c r="H69" s="11">
        <v>0.99131919999999996</v>
      </c>
      <c r="I69" s="11">
        <v>1.1145634</v>
      </c>
      <c r="J69" s="11">
        <v>1.05</v>
      </c>
      <c r="K69" s="11">
        <v>0.99</v>
      </c>
      <c r="L69" s="11">
        <v>1.1100000000000001</v>
      </c>
    </row>
    <row r="70" spans="2:12">
      <c r="B70" s="10">
        <v>68</v>
      </c>
      <c r="C70" s="11">
        <v>68</v>
      </c>
      <c r="D70" s="11">
        <v>69</v>
      </c>
      <c r="E70" s="11">
        <v>75</v>
      </c>
      <c r="F70" s="12">
        <v>43964</v>
      </c>
      <c r="G70" s="11">
        <v>0.91460319999999995</v>
      </c>
      <c r="H70" s="11">
        <v>0.87002769999999996</v>
      </c>
      <c r="I70" s="11">
        <v>0.9588103</v>
      </c>
      <c r="J70" s="11">
        <v>0.91</v>
      </c>
      <c r="K70" s="11">
        <v>0.87</v>
      </c>
      <c r="L70" s="11">
        <v>0.96</v>
      </c>
    </row>
    <row r="71" spans="2:12">
      <c r="B71" s="10">
        <v>69</v>
      </c>
      <c r="C71" s="11">
        <v>69</v>
      </c>
      <c r="D71" s="11">
        <v>70</v>
      </c>
      <c r="E71" s="11">
        <v>76</v>
      </c>
      <c r="F71" s="12">
        <v>43965</v>
      </c>
      <c r="G71" s="11">
        <v>0.74997320000000001</v>
      </c>
      <c r="H71" s="11">
        <v>0.71342190000000005</v>
      </c>
      <c r="I71" s="11">
        <v>0.7867265</v>
      </c>
      <c r="J71" s="11">
        <v>0.75</v>
      </c>
      <c r="K71" s="11">
        <v>0.71</v>
      </c>
      <c r="L71" s="11">
        <v>0.79</v>
      </c>
    </row>
    <row r="72" spans="2:12">
      <c r="B72" s="10">
        <v>70</v>
      </c>
      <c r="C72" s="11">
        <v>70</v>
      </c>
      <c r="D72" s="11">
        <v>71</v>
      </c>
      <c r="E72" s="11">
        <v>77</v>
      </c>
      <c r="F72" s="12">
        <v>43966</v>
      </c>
      <c r="G72" s="11">
        <v>0.63191070000000005</v>
      </c>
      <c r="H72" s="11">
        <v>0.59122149999999996</v>
      </c>
      <c r="I72" s="11">
        <v>0.67640769999999995</v>
      </c>
      <c r="J72" s="11">
        <v>0.63</v>
      </c>
      <c r="K72" s="11">
        <v>0.59</v>
      </c>
      <c r="L72" s="11">
        <v>0.68</v>
      </c>
    </row>
    <row r="73" spans="2:12">
      <c r="B73" s="10">
        <v>71</v>
      </c>
      <c r="C73" s="11">
        <v>71</v>
      </c>
      <c r="D73" s="11">
        <v>72</v>
      </c>
      <c r="E73" s="11">
        <v>78</v>
      </c>
      <c r="F73" s="12">
        <v>43967</v>
      </c>
      <c r="G73" s="11">
        <v>0.71207750000000003</v>
      </c>
      <c r="H73" s="11">
        <v>0.64322690000000005</v>
      </c>
      <c r="I73" s="11">
        <v>0.78415579999999996</v>
      </c>
      <c r="J73" s="11">
        <v>0.71</v>
      </c>
      <c r="K73" s="11">
        <v>0.64</v>
      </c>
      <c r="L73" s="11">
        <v>0.78</v>
      </c>
    </row>
    <row r="74" spans="2:12">
      <c r="B74" s="10">
        <v>72</v>
      </c>
      <c r="C74" s="11">
        <v>72</v>
      </c>
      <c r="D74" s="11">
        <v>73</v>
      </c>
      <c r="E74" s="11">
        <v>79</v>
      </c>
      <c r="F74" s="12">
        <v>43968</v>
      </c>
      <c r="G74" s="11">
        <v>0.79210849999999999</v>
      </c>
      <c r="H74" s="11">
        <v>0.71098899999999998</v>
      </c>
      <c r="I74" s="11">
        <v>0.87660660000000001</v>
      </c>
      <c r="J74" s="11">
        <v>0.79</v>
      </c>
      <c r="K74" s="11">
        <v>0.71</v>
      </c>
      <c r="L74" s="11">
        <v>0.88</v>
      </c>
    </row>
    <row r="75" spans="2:12">
      <c r="B75" s="10">
        <v>73</v>
      </c>
      <c r="C75" s="11">
        <v>73</v>
      </c>
      <c r="D75" s="11">
        <v>74</v>
      </c>
      <c r="E75" s="11">
        <v>80</v>
      </c>
      <c r="F75" s="12">
        <v>43969</v>
      </c>
      <c r="G75" s="11">
        <v>0.8845286</v>
      </c>
      <c r="H75" s="11">
        <v>0.80029680000000003</v>
      </c>
      <c r="I75" s="11">
        <v>0.97719480000000003</v>
      </c>
      <c r="J75" s="11">
        <v>0.88</v>
      </c>
      <c r="K75" s="11">
        <v>0.8</v>
      </c>
      <c r="L75" s="11">
        <v>0.98</v>
      </c>
    </row>
    <row r="76" spans="2:12">
      <c r="B76" s="10">
        <v>74</v>
      </c>
      <c r="C76" s="11">
        <v>74</v>
      </c>
      <c r="D76" s="11">
        <v>75</v>
      </c>
      <c r="E76" s="11">
        <v>81</v>
      </c>
      <c r="F76" s="12">
        <v>43970</v>
      </c>
      <c r="G76" s="11">
        <v>0.92073039999999995</v>
      </c>
      <c r="H76" s="11">
        <v>0.85240329999999997</v>
      </c>
      <c r="I76" s="11">
        <v>0.98656929999999998</v>
      </c>
      <c r="J76" s="11">
        <v>0.92</v>
      </c>
      <c r="K76" s="11">
        <v>0.85</v>
      </c>
      <c r="L76" s="11">
        <v>0.99</v>
      </c>
    </row>
    <row r="77" spans="2:12">
      <c r="B77" s="10">
        <v>75</v>
      </c>
      <c r="C77" s="11">
        <v>75</v>
      </c>
      <c r="D77" s="11">
        <v>76</v>
      </c>
      <c r="E77" s="11">
        <v>82</v>
      </c>
      <c r="F77" s="12">
        <v>43971</v>
      </c>
      <c r="G77" s="11">
        <v>0.95346620000000004</v>
      </c>
      <c r="H77" s="11">
        <v>0.89197689999999996</v>
      </c>
      <c r="I77" s="11">
        <v>1.0124449</v>
      </c>
      <c r="J77" s="11">
        <v>0.95</v>
      </c>
      <c r="K77" s="11">
        <v>0.89</v>
      </c>
      <c r="L77" s="11">
        <v>1.01</v>
      </c>
    </row>
    <row r="78" spans="2:12">
      <c r="B78" s="10">
        <v>76</v>
      </c>
      <c r="C78" s="11">
        <v>76</v>
      </c>
      <c r="D78" s="11">
        <v>77</v>
      </c>
      <c r="E78" s="11">
        <v>83</v>
      </c>
      <c r="F78" s="12">
        <v>43972</v>
      </c>
      <c r="G78" s="11">
        <v>1.0114255999999999</v>
      </c>
      <c r="H78" s="11">
        <v>0.95603340000000003</v>
      </c>
      <c r="I78" s="11">
        <v>1.0712132000000001</v>
      </c>
      <c r="J78" s="11">
        <v>1.01</v>
      </c>
      <c r="K78" s="11">
        <v>0.96</v>
      </c>
      <c r="L78" s="11">
        <v>1.07</v>
      </c>
    </row>
    <row r="79" spans="2:12">
      <c r="B79" s="10">
        <v>77</v>
      </c>
      <c r="C79" s="11">
        <v>77</v>
      </c>
      <c r="D79" s="11">
        <v>78</v>
      </c>
      <c r="E79" s="11">
        <v>84</v>
      </c>
      <c r="F79" s="12">
        <v>43973</v>
      </c>
      <c r="G79" s="11">
        <v>1.0338798</v>
      </c>
      <c r="H79" s="11">
        <v>0.97772119999999996</v>
      </c>
      <c r="I79" s="11">
        <v>1.0932333000000001</v>
      </c>
      <c r="J79" s="11">
        <v>1.03</v>
      </c>
      <c r="K79" s="11">
        <v>0.98</v>
      </c>
      <c r="L79" s="11">
        <v>1.0900000000000001</v>
      </c>
    </row>
    <row r="80" spans="2:12">
      <c r="B80" s="10">
        <v>78</v>
      </c>
      <c r="C80" s="11">
        <v>78</v>
      </c>
      <c r="D80" s="11">
        <v>79</v>
      </c>
      <c r="E80" s="11">
        <v>85</v>
      </c>
      <c r="F80" s="12">
        <v>43974</v>
      </c>
      <c r="G80" s="11">
        <v>1.0640993000000001</v>
      </c>
      <c r="H80" s="11">
        <v>1.0049110999999999</v>
      </c>
      <c r="I80" s="11">
        <v>1.1226894999999999</v>
      </c>
      <c r="J80" s="11">
        <v>1.06</v>
      </c>
      <c r="K80" s="11">
        <v>1</v>
      </c>
      <c r="L80" s="11">
        <v>1.1200000000000001</v>
      </c>
    </row>
    <row r="81" spans="2:12">
      <c r="B81" s="10">
        <v>79</v>
      </c>
      <c r="C81" s="11">
        <v>79</v>
      </c>
      <c r="D81" s="11">
        <v>80</v>
      </c>
      <c r="E81" s="11">
        <v>86</v>
      </c>
      <c r="F81" s="12">
        <v>43975</v>
      </c>
      <c r="G81" s="11">
        <v>1.0074964</v>
      </c>
      <c r="H81" s="11">
        <v>0.95420830000000001</v>
      </c>
      <c r="I81" s="11">
        <v>1.0673942000000001</v>
      </c>
      <c r="J81" s="11">
        <v>1.01</v>
      </c>
      <c r="K81" s="11">
        <v>0.95</v>
      </c>
      <c r="L81" s="11">
        <v>1.07</v>
      </c>
    </row>
    <row r="82" spans="2:12">
      <c r="B82" s="10">
        <v>80</v>
      </c>
      <c r="C82" s="11">
        <v>80</v>
      </c>
      <c r="D82" s="11">
        <v>81</v>
      </c>
      <c r="E82" s="11">
        <v>87</v>
      </c>
      <c r="F82" s="12">
        <v>43976</v>
      </c>
      <c r="G82" s="11">
        <v>0.99310600000000004</v>
      </c>
      <c r="H82" s="11">
        <v>0.94218930000000001</v>
      </c>
      <c r="I82" s="11">
        <v>1.0486991999999999</v>
      </c>
      <c r="J82" s="11">
        <v>0.99</v>
      </c>
      <c r="K82" s="11">
        <v>0.94</v>
      </c>
      <c r="L82" s="11">
        <v>1.05</v>
      </c>
    </row>
    <row r="83" spans="2:12">
      <c r="B83" s="10">
        <v>81</v>
      </c>
      <c r="C83" s="11">
        <v>81</v>
      </c>
      <c r="D83" s="11">
        <v>82</v>
      </c>
      <c r="E83" s="11">
        <v>88</v>
      </c>
      <c r="F83" s="12">
        <v>43977</v>
      </c>
      <c r="G83" s="11">
        <v>0.98919489999999999</v>
      </c>
      <c r="H83" s="11">
        <v>0.9383956</v>
      </c>
      <c r="I83" s="11">
        <v>1.0412155999999999</v>
      </c>
      <c r="J83" s="11">
        <v>0.99</v>
      </c>
      <c r="K83" s="11">
        <v>0.94</v>
      </c>
      <c r="L83" s="11">
        <v>1.04</v>
      </c>
    </row>
    <row r="84" spans="2:12">
      <c r="B84" s="10">
        <v>82</v>
      </c>
      <c r="C84" s="11">
        <v>82</v>
      </c>
      <c r="D84" s="11">
        <v>83</v>
      </c>
      <c r="E84" s="11">
        <v>89</v>
      </c>
      <c r="F84" s="12">
        <v>43978</v>
      </c>
      <c r="G84" s="11">
        <v>1.0263331</v>
      </c>
      <c r="H84" s="11">
        <v>0.97348889999999999</v>
      </c>
      <c r="I84" s="11">
        <v>1.0764419999999999</v>
      </c>
      <c r="J84" s="11">
        <v>1.03</v>
      </c>
      <c r="K84" s="11">
        <v>0.97</v>
      </c>
      <c r="L84" s="11">
        <v>1.08</v>
      </c>
    </row>
    <row r="85" spans="2:12">
      <c r="B85" s="10">
        <v>83</v>
      </c>
      <c r="C85" s="11">
        <v>83</v>
      </c>
      <c r="D85" s="11">
        <v>84</v>
      </c>
      <c r="E85" s="11">
        <v>90</v>
      </c>
      <c r="F85" s="12">
        <v>43979</v>
      </c>
      <c r="G85" s="11">
        <v>1.0566787</v>
      </c>
      <c r="H85" s="11">
        <v>1.0056227</v>
      </c>
      <c r="I85" s="11">
        <v>1.1074443</v>
      </c>
      <c r="J85" s="11">
        <v>1.06</v>
      </c>
      <c r="K85" s="11">
        <v>1.01</v>
      </c>
      <c r="L85" s="11">
        <v>1.1100000000000001</v>
      </c>
    </row>
    <row r="86" spans="2:12">
      <c r="B86" s="10">
        <v>84</v>
      </c>
      <c r="C86" s="11">
        <v>84</v>
      </c>
      <c r="D86" s="11">
        <v>85</v>
      </c>
      <c r="E86" s="11">
        <v>91</v>
      </c>
      <c r="F86" s="12">
        <v>43980</v>
      </c>
      <c r="G86" s="11">
        <v>1.0900785</v>
      </c>
      <c r="H86" s="11">
        <v>1.0394848000000001</v>
      </c>
      <c r="I86" s="11">
        <v>1.1440292000000001</v>
      </c>
      <c r="J86" s="11">
        <v>1.0900000000000001</v>
      </c>
      <c r="K86" s="11">
        <v>1.04</v>
      </c>
      <c r="L86" s="11">
        <v>1.1399999999999999</v>
      </c>
    </row>
    <row r="87" spans="2:12">
      <c r="B87" s="10">
        <v>85</v>
      </c>
      <c r="C87" s="11">
        <v>85</v>
      </c>
      <c r="D87" s="11">
        <v>86</v>
      </c>
      <c r="E87" s="11">
        <v>92</v>
      </c>
      <c r="F87" s="12">
        <v>43981</v>
      </c>
      <c r="G87" s="11">
        <v>1.0643967000000001</v>
      </c>
      <c r="H87" s="11">
        <v>1.0121047999999999</v>
      </c>
      <c r="I87" s="11">
        <v>1.1187290000000001</v>
      </c>
      <c r="J87" s="11">
        <v>1.06</v>
      </c>
      <c r="K87" s="11">
        <v>1.01</v>
      </c>
      <c r="L87" s="11">
        <v>1.1200000000000001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B3FA-561D-044D-8C3D-CE6127D86C02}">
  <dimension ref="A1:GF111"/>
  <sheetViews>
    <sheetView topLeftCell="A96" zoomScale="200" workbookViewId="0">
      <selection activeCell="J110" sqref="J110"/>
    </sheetView>
  </sheetViews>
  <sheetFormatPr baseColWidth="10" defaultRowHeight="16"/>
  <cols>
    <col min="3" max="3" width="3.1640625" bestFit="1" customWidth="1"/>
    <col min="4" max="4" width="5.5" bestFit="1" customWidth="1"/>
    <col min="5" max="5" width="5.6640625" bestFit="1" customWidth="1"/>
    <col min="6" max="6" width="4.83203125" bestFit="1" customWidth="1"/>
    <col min="7" max="7" width="5.83203125" bestFit="1" customWidth="1"/>
    <col min="8" max="8" width="14.33203125" customWidth="1"/>
    <col min="10" max="10" width="12.1640625" bestFit="1" customWidth="1"/>
    <col min="11" max="11" width="13.1640625" bestFit="1" customWidth="1"/>
    <col min="16" max="16" width="13" bestFit="1" customWidth="1"/>
  </cols>
  <sheetData>
    <row r="1" spans="1:188">
      <c r="A1" t="s">
        <v>71</v>
      </c>
      <c r="B1" t="s">
        <v>72</v>
      </c>
      <c r="C1" t="s">
        <v>56</v>
      </c>
      <c r="D1" t="s">
        <v>57</v>
      </c>
      <c r="E1" t="s">
        <v>58</v>
      </c>
      <c r="F1" t="s">
        <v>74</v>
      </c>
      <c r="G1" t="s">
        <v>73</v>
      </c>
      <c r="H1" t="s">
        <v>70</v>
      </c>
      <c r="I1" t="s">
        <v>69</v>
      </c>
      <c r="J1" t="s">
        <v>67</v>
      </c>
      <c r="K1" t="s">
        <v>68</v>
      </c>
      <c r="CL1" s="82" t="s">
        <v>157</v>
      </c>
    </row>
    <row r="2" spans="1:188">
      <c r="A2" s="9">
        <f>H2-7</f>
        <v>43877</v>
      </c>
      <c r="B2" s="9">
        <v>43879</v>
      </c>
      <c r="C2">
        <v>1</v>
      </c>
      <c r="D2" s="11">
        <v>1</v>
      </c>
      <c r="E2" s="11">
        <v>2</v>
      </c>
      <c r="F2" s="11">
        <v>8</v>
      </c>
      <c r="G2" s="11">
        <v>6</v>
      </c>
      <c r="H2" s="9">
        <v>43884</v>
      </c>
      <c r="I2">
        <v>1.3914529914529901</v>
      </c>
      <c r="J2">
        <v>3.24615384615384</v>
      </c>
      <c r="K2">
        <v>2.2179487179487101</v>
      </c>
      <c r="N2" t="s">
        <v>154</v>
      </c>
      <c r="O2" t="s">
        <v>155</v>
      </c>
      <c r="P2" t="s">
        <v>156</v>
      </c>
      <c r="Q2" t="s">
        <v>155</v>
      </c>
      <c r="R2" t="s">
        <v>158</v>
      </c>
      <c r="S2">
        <v>1</v>
      </c>
      <c r="T2" t="s">
        <v>159</v>
      </c>
      <c r="U2" t="s">
        <v>155</v>
      </c>
      <c r="V2" t="s">
        <v>160</v>
      </c>
      <c r="W2" t="s">
        <v>155</v>
      </c>
      <c r="X2" t="s">
        <v>158</v>
      </c>
      <c r="Y2">
        <f>S2+1</f>
        <v>2</v>
      </c>
      <c r="Z2" t="s">
        <v>159</v>
      </c>
      <c r="AA2" t="s">
        <v>155</v>
      </c>
      <c r="AB2" t="s">
        <v>161</v>
      </c>
      <c r="AC2" t="s">
        <v>155</v>
      </c>
      <c r="AD2" t="s">
        <v>158</v>
      </c>
      <c r="AE2">
        <f>Y2+6</f>
        <v>8</v>
      </c>
      <c r="AF2" t="s">
        <v>159</v>
      </c>
      <c r="AG2" t="s">
        <v>155</v>
      </c>
      <c r="AH2" t="s">
        <v>147</v>
      </c>
      <c r="AI2" t="s">
        <v>155</v>
      </c>
      <c r="AJ2" t="s">
        <v>158</v>
      </c>
      <c r="AK2" t="s">
        <v>155</v>
      </c>
      <c r="AL2" s="83" t="s">
        <v>168</v>
      </c>
      <c r="AM2" t="s">
        <v>155</v>
      </c>
      <c r="AN2" t="s">
        <v>159</v>
      </c>
      <c r="AO2" t="s">
        <v>155</v>
      </c>
      <c r="AP2" t="s">
        <v>162</v>
      </c>
      <c r="AQ2" t="s">
        <v>155</v>
      </c>
      <c r="AR2" t="s">
        <v>158</v>
      </c>
      <c r="AS2">
        <f>K2</f>
        <v>2.2179487179487101</v>
      </c>
      <c r="AT2" t="s">
        <v>159</v>
      </c>
      <c r="AU2" t="s">
        <v>155</v>
      </c>
      <c r="AV2" t="s">
        <v>163</v>
      </c>
      <c r="AW2" t="s">
        <v>155</v>
      </c>
      <c r="AX2" t="s">
        <v>158</v>
      </c>
      <c r="AY2">
        <f>I2</f>
        <v>1.3914529914529901</v>
      </c>
      <c r="AZ2" t="s">
        <v>159</v>
      </c>
      <c r="BA2" t="s">
        <v>155</v>
      </c>
      <c r="BB2" t="s">
        <v>164</v>
      </c>
      <c r="BC2" t="s">
        <v>155</v>
      </c>
      <c r="BD2" t="s">
        <v>158</v>
      </c>
      <c r="BE2">
        <f>J2</f>
        <v>3.24615384615384</v>
      </c>
      <c r="BF2" t="s">
        <v>159</v>
      </c>
      <c r="BG2" t="s">
        <v>155</v>
      </c>
      <c r="BH2" t="s">
        <v>152</v>
      </c>
      <c r="BI2" t="s">
        <v>155</v>
      </c>
      <c r="BJ2" t="s">
        <v>158</v>
      </c>
      <c r="BK2">
        <f>ROUND(AS2,2)</f>
        <v>2.2200000000000002</v>
      </c>
      <c r="BL2" t="s">
        <v>159</v>
      </c>
      <c r="BM2" t="s">
        <v>155</v>
      </c>
      <c r="BN2" t="s">
        <v>151</v>
      </c>
      <c r="BO2" t="s">
        <v>155</v>
      </c>
      <c r="BP2" t="s">
        <v>158</v>
      </c>
      <c r="BQ2">
        <f>ROUND(AY2,2)</f>
        <v>1.39</v>
      </c>
      <c r="BR2" t="s">
        <v>159</v>
      </c>
      <c r="BS2" t="s">
        <v>155</v>
      </c>
      <c r="BT2" t="s">
        <v>246</v>
      </c>
      <c r="BU2" t="s">
        <v>155</v>
      </c>
      <c r="BV2" t="s">
        <v>158</v>
      </c>
      <c r="BW2">
        <f>ROUND(BE2,2)</f>
        <v>3.25</v>
      </c>
      <c r="BX2" t="s">
        <v>159</v>
      </c>
      <c r="BY2" t="s">
        <v>155</v>
      </c>
      <c r="BZ2" t="s">
        <v>247</v>
      </c>
      <c r="CA2" t="s">
        <v>155</v>
      </c>
      <c r="CB2" t="s">
        <v>158</v>
      </c>
      <c r="CC2">
        <f>BQ2</f>
        <v>1.39</v>
      </c>
      <c r="CD2" t="s">
        <v>159</v>
      </c>
      <c r="CE2" t="s">
        <v>155</v>
      </c>
      <c r="CF2" t="s">
        <v>165</v>
      </c>
      <c r="CG2" t="s">
        <v>155</v>
      </c>
      <c r="CH2" t="s">
        <v>158</v>
      </c>
      <c r="CI2">
        <f>BW2</f>
        <v>3.25</v>
      </c>
      <c r="CJ2" t="s">
        <v>166</v>
      </c>
      <c r="CK2" t="s">
        <v>159</v>
      </c>
      <c r="CL2" t="str">
        <f>CONCATENATE(N2,O2,P2,Q2,R2,S2,T2,U2,V2,W2,X2,Y2,Z2,AA2,AB2,AC2,AD2,AE2,AF2,AG2,AH2,AI2,AJ2,AK2,AL2,AM2,AN2,AO2,AP2,AQ2,AR2,AS2,AT2,AU2,AV2,AW2,AX2,AY2,AZ2,BA2,BB2,BC2,BD2,BE2,BF2,BG2,BH2,BI2,BJ2,BK2,BL2,BM2,BN2,BO2,BP2,BQ2,BR2,BS2,BT2,BU2,BV2,BW2,BX2,BY2,BZ2,CA2,CB2,CC2,CD2,CE2,CF2,CG2,CH2,CI2,CJ2,CK2)</f>
        <v>{"window_index":1,"window_t_start":2,"window_t_end":8,"Data":"2020-02-23","R_e_median":2.21794871794871,"R_e_q0025":1.39145299145299,"R_e_q0975":3.24615384615384,"fit":2.22,"lwr":1.39,"upr":3.25,"low":1.39,"high":3.25},</v>
      </c>
      <c r="DE2">
        <v>2.2200000000000002</v>
      </c>
      <c r="DF2">
        <v>2.2200000000000002</v>
      </c>
      <c r="DG2">
        <v>1.9</v>
      </c>
      <c r="DH2">
        <v>1.99</v>
      </c>
      <c r="DI2">
        <v>2.34</v>
      </c>
      <c r="DJ2">
        <v>2.0099999999999998</v>
      </c>
      <c r="DK2">
        <v>1.95</v>
      </c>
      <c r="DL2">
        <v>1.77</v>
      </c>
      <c r="DM2">
        <v>1.94</v>
      </c>
      <c r="DN2">
        <v>2</v>
      </c>
      <c r="DO2">
        <v>1.8</v>
      </c>
      <c r="DP2">
        <v>1.65</v>
      </c>
      <c r="DQ2">
        <v>1.58</v>
      </c>
      <c r="DR2">
        <v>1.51</v>
      </c>
      <c r="DS2">
        <v>1.66</v>
      </c>
      <c r="DT2">
        <v>1.6</v>
      </c>
      <c r="DU2">
        <v>1.71</v>
      </c>
      <c r="DV2">
        <v>1.85</v>
      </c>
      <c r="DW2">
        <v>1.8</v>
      </c>
      <c r="DX2">
        <v>1.82</v>
      </c>
      <c r="DY2">
        <v>1.88</v>
      </c>
      <c r="DZ2">
        <v>1.83</v>
      </c>
      <c r="EA2">
        <v>1.83</v>
      </c>
      <c r="EB2">
        <v>1.78</v>
      </c>
      <c r="EC2">
        <v>1.69</v>
      </c>
      <c r="ED2">
        <v>1.66</v>
      </c>
      <c r="EE2">
        <v>1.58</v>
      </c>
      <c r="EF2">
        <v>1.52</v>
      </c>
      <c r="EG2">
        <v>1.42</v>
      </c>
      <c r="EH2">
        <v>1.38</v>
      </c>
      <c r="EI2">
        <v>1.36</v>
      </c>
      <c r="EJ2">
        <v>1.31</v>
      </c>
      <c r="EK2">
        <v>1.28</v>
      </c>
      <c r="EL2">
        <v>1.22</v>
      </c>
      <c r="EM2">
        <v>1.17</v>
      </c>
      <c r="EN2">
        <v>1.1200000000000001</v>
      </c>
      <c r="EO2">
        <v>1.08</v>
      </c>
      <c r="EP2">
        <v>1.05</v>
      </c>
      <c r="EQ2">
        <v>1</v>
      </c>
      <c r="ER2">
        <v>0.99</v>
      </c>
      <c r="ES2">
        <v>0.96</v>
      </c>
      <c r="ET2">
        <v>0.94</v>
      </c>
      <c r="EU2">
        <v>0.95</v>
      </c>
      <c r="EV2">
        <v>0.97</v>
      </c>
      <c r="EW2">
        <v>0.98</v>
      </c>
      <c r="EX2">
        <v>0.97</v>
      </c>
      <c r="EY2">
        <v>0.94</v>
      </c>
      <c r="EZ2">
        <v>0.95</v>
      </c>
      <c r="FA2">
        <v>0.94</v>
      </c>
      <c r="FB2">
        <v>0.94</v>
      </c>
      <c r="FC2">
        <v>0.91</v>
      </c>
      <c r="FD2">
        <v>0.89</v>
      </c>
      <c r="FE2">
        <v>0.9</v>
      </c>
      <c r="FF2">
        <v>0.9</v>
      </c>
      <c r="FG2">
        <v>0.89</v>
      </c>
      <c r="FH2">
        <v>0.89</v>
      </c>
      <c r="FI2">
        <v>0.88</v>
      </c>
      <c r="FJ2">
        <v>0.89</v>
      </c>
      <c r="FK2">
        <v>0.88</v>
      </c>
      <c r="FL2">
        <v>0.86</v>
      </c>
      <c r="FM2">
        <v>0.87</v>
      </c>
      <c r="FN2">
        <v>0.88</v>
      </c>
      <c r="FO2">
        <v>0.88</v>
      </c>
      <c r="FP2">
        <v>0.89</v>
      </c>
      <c r="FQ2">
        <v>0.89</v>
      </c>
      <c r="FR2">
        <v>0.88</v>
      </c>
      <c r="FS2">
        <v>0.93</v>
      </c>
      <c r="FT2">
        <v>0.94</v>
      </c>
      <c r="FU2">
        <v>0.96</v>
      </c>
      <c r="FV2">
        <v>0.98</v>
      </c>
      <c r="FW2">
        <v>0.99</v>
      </c>
      <c r="FX2">
        <v>1</v>
      </c>
      <c r="FY2">
        <v>1.02</v>
      </c>
      <c r="FZ2">
        <v>1.02</v>
      </c>
      <c r="GA2">
        <v>0.99</v>
      </c>
      <c r="GB2">
        <v>1.01</v>
      </c>
      <c r="GC2">
        <v>1.02</v>
      </c>
      <c r="GD2">
        <v>0.99</v>
      </c>
      <c r="GE2">
        <v>0.94</v>
      </c>
      <c r="GF2">
        <v>0.92</v>
      </c>
    </row>
    <row r="3" spans="1:188">
      <c r="A3" s="9">
        <f t="shared" ref="A3:A66" si="0">H3-7</f>
        <v>43878</v>
      </c>
      <c r="B3" s="9">
        <v>43880</v>
      </c>
      <c r="C3">
        <v>2</v>
      </c>
      <c r="D3" s="11">
        <v>2</v>
      </c>
      <c r="E3" s="11">
        <v>3</v>
      </c>
      <c r="F3" s="11">
        <v>9</v>
      </c>
      <c r="G3" s="11">
        <v>7</v>
      </c>
      <c r="H3" s="9">
        <v>43885</v>
      </c>
      <c r="I3">
        <v>1.2170940170940101</v>
      </c>
      <c r="J3">
        <v>2.72991452991453</v>
      </c>
      <c r="K3">
        <v>1.8957264957264901</v>
      </c>
      <c r="N3" t="s">
        <v>154</v>
      </c>
      <c r="O3" t="s">
        <v>155</v>
      </c>
      <c r="P3" t="s">
        <v>156</v>
      </c>
      <c r="Q3" t="s">
        <v>155</v>
      </c>
      <c r="R3" t="s">
        <v>158</v>
      </c>
      <c r="S3">
        <v>2</v>
      </c>
      <c r="T3" t="s">
        <v>159</v>
      </c>
      <c r="U3" t="s">
        <v>155</v>
      </c>
      <c r="V3" t="s">
        <v>160</v>
      </c>
      <c r="W3" t="s">
        <v>155</v>
      </c>
      <c r="X3" t="s">
        <v>158</v>
      </c>
      <c r="Y3">
        <f t="shared" ref="Y3:Y66" si="1">S3+1</f>
        <v>3</v>
      </c>
      <c r="Z3" t="s">
        <v>159</v>
      </c>
      <c r="AA3" t="s">
        <v>155</v>
      </c>
      <c r="AB3" t="s">
        <v>161</v>
      </c>
      <c r="AC3" t="s">
        <v>155</v>
      </c>
      <c r="AD3" t="s">
        <v>158</v>
      </c>
      <c r="AE3">
        <f t="shared" ref="AE3:AE66" si="2">Y3+6</f>
        <v>9</v>
      </c>
      <c r="AF3" t="s">
        <v>159</v>
      </c>
      <c r="AG3" t="s">
        <v>155</v>
      </c>
      <c r="AH3" t="s">
        <v>147</v>
      </c>
      <c r="AI3" t="s">
        <v>155</v>
      </c>
      <c r="AJ3" t="s">
        <v>158</v>
      </c>
      <c r="AK3" t="s">
        <v>155</v>
      </c>
      <c r="AL3" s="83" t="s">
        <v>169</v>
      </c>
      <c r="AM3" t="s">
        <v>155</v>
      </c>
      <c r="AN3" t="s">
        <v>159</v>
      </c>
      <c r="AO3" t="s">
        <v>155</v>
      </c>
      <c r="AP3" t="s">
        <v>162</v>
      </c>
      <c r="AQ3" t="s">
        <v>155</v>
      </c>
      <c r="AR3" t="s">
        <v>158</v>
      </c>
      <c r="AS3">
        <f t="shared" ref="AS3:AS66" si="3">K3</f>
        <v>1.8957264957264901</v>
      </c>
      <c r="AT3" t="s">
        <v>159</v>
      </c>
      <c r="AU3" t="s">
        <v>155</v>
      </c>
      <c r="AV3" t="s">
        <v>163</v>
      </c>
      <c r="AW3" t="s">
        <v>155</v>
      </c>
      <c r="AX3" t="s">
        <v>158</v>
      </c>
      <c r="AY3">
        <f t="shared" ref="AY3:AY66" si="4">I3</f>
        <v>1.2170940170940101</v>
      </c>
      <c r="AZ3" t="s">
        <v>159</v>
      </c>
      <c r="BA3" t="s">
        <v>155</v>
      </c>
      <c r="BB3" t="s">
        <v>164</v>
      </c>
      <c r="BC3" t="s">
        <v>155</v>
      </c>
      <c r="BD3" t="s">
        <v>158</v>
      </c>
      <c r="BE3">
        <f t="shared" ref="BE3:BE66" si="5">J3</f>
        <v>2.72991452991453</v>
      </c>
      <c r="BF3" t="s">
        <v>159</v>
      </c>
      <c r="BG3" t="s">
        <v>155</v>
      </c>
      <c r="BH3" t="s">
        <v>152</v>
      </c>
      <c r="BI3" t="s">
        <v>155</v>
      </c>
      <c r="BJ3" t="s">
        <v>158</v>
      </c>
      <c r="BK3">
        <f t="shared" ref="BK3:BK66" si="6">ROUND(AS3,2)</f>
        <v>1.9</v>
      </c>
      <c r="BL3" t="s">
        <v>159</v>
      </c>
      <c r="BM3" t="s">
        <v>155</v>
      </c>
      <c r="BN3" t="s">
        <v>151</v>
      </c>
      <c r="BO3" t="s">
        <v>155</v>
      </c>
      <c r="BP3" t="s">
        <v>158</v>
      </c>
      <c r="BQ3">
        <f t="shared" ref="BQ3:BQ66" si="7">ROUND(AY3,2)</f>
        <v>1.22</v>
      </c>
      <c r="BR3" t="s">
        <v>159</v>
      </c>
      <c r="BS3" t="s">
        <v>155</v>
      </c>
      <c r="BT3" t="s">
        <v>246</v>
      </c>
      <c r="BU3" t="s">
        <v>155</v>
      </c>
      <c r="BV3" t="s">
        <v>158</v>
      </c>
      <c r="BW3">
        <f t="shared" ref="BW3:BW66" si="8">ROUND(BE3,2)</f>
        <v>2.73</v>
      </c>
      <c r="BX3" t="s">
        <v>159</v>
      </c>
      <c r="BY3" t="s">
        <v>155</v>
      </c>
      <c r="BZ3" t="s">
        <v>247</v>
      </c>
      <c r="CA3" t="s">
        <v>155</v>
      </c>
      <c r="CB3" t="s">
        <v>158</v>
      </c>
      <c r="CC3">
        <f t="shared" ref="CC3:CC66" si="9">BQ3</f>
        <v>1.22</v>
      </c>
      <c r="CD3" t="s">
        <v>159</v>
      </c>
      <c r="CE3" t="s">
        <v>155</v>
      </c>
      <c r="CF3" t="s">
        <v>165</v>
      </c>
      <c r="CG3" t="s">
        <v>155</v>
      </c>
      <c r="CH3" t="s">
        <v>158</v>
      </c>
      <c r="CI3">
        <f t="shared" ref="CI3:CI66" si="10">BW3</f>
        <v>2.73</v>
      </c>
      <c r="CJ3" t="s">
        <v>166</v>
      </c>
      <c r="CK3" t="s">
        <v>159</v>
      </c>
      <c r="CL3" t="str">
        <f t="shared" ref="CL3:CL66" si="11">CONCATENATE(N3,O3,P3,Q3,R3,S3,T3,U3,V3,W3,X3,Y3,Z3,AA3,AB3,AC3,AD3,AE3,AF3,AG3,AH3,AI3,AJ3,AK3,AL3,AM3,AN3,AO3,AP3,AQ3,AR3,AS3,AT3,AU3,AV3,AW3,AX3,AY3,AZ3,BA3,BB3,BC3,BD3,BE3,BF3,BG3,BH3,BI3,BJ3,BK3,BL3,BM3,BN3,BO3,BP3,BQ3,BR3,BS3,BT3,BU3,BV3,BW3,BX3,BY3,BZ3,CA3,CB3,CC3,CD3,CE3,CF3,CG3,CH3,CI3,CJ3,CK3)</f>
        <v>{"window_index":2,"window_t_start":3,"window_t_end":9,"Data":"2020-02-24","R_e_median":1.89572649572649,"R_e_q0025":1.21709401709401,"R_e_q0975":2.72991452991453,"fit":1.9,"lwr":1.22,"upr":2.73,"low":1.22,"high":2.73},</v>
      </c>
      <c r="DE3">
        <v>1.9</v>
      </c>
    </row>
    <row r="4" spans="1:188">
      <c r="A4" s="9">
        <f t="shared" si="0"/>
        <v>43879</v>
      </c>
      <c r="B4" s="9">
        <v>43881</v>
      </c>
      <c r="C4">
        <v>3</v>
      </c>
      <c r="D4" s="11">
        <v>3</v>
      </c>
      <c r="E4" s="11">
        <v>4</v>
      </c>
      <c r="F4" s="11">
        <v>10</v>
      </c>
      <c r="G4" s="11">
        <v>8</v>
      </c>
      <c r="H4" s="9">
        <v>43886</v>
      </c>
      <c r="I4">
        <v>1.35213675213675</v>
      </c>
      <c r="J4">
        <v>2.72478632478632</v>
      </c>
      <c r="K4">
        <v>1.99487179487179</v>
      </c>
      <c r="N4" t="s">
        <v>154</v>
      </c>
      <c r="O4" t="s">
        <v>155</v>
      </c>
      <c r="P4" t="s">
        <v>156</v>
      </c>
      <c r="Q4" t="s">
        <v>155</v>
      </c>
      <c r="R4" t="s">
        <v>158</v>
      </c>
      <c r="S4">
        <v>3</v>
      </c>
      <c r="T4" t="s">
        <v>159</v>
      </c>
      <c r="U4" t="s">
        <v>155</v>
      </c>
      <c r="V4" t="s">
        <v>160</v>
      </c>
      <c r="W4" t="s">
        <v>155</v>
      </c>
      <c r="X4" t="s">
        <v>158</v>
      </c>
      <c r="Y4">
        <f t="shared" si="1"/>
        <v>4</v>
      </c>
      <c r="Z4" t="s">
        <v>159</v>
      </c>
      <c r="AA4" t="s">
        <v>155</v>
      </c>
      <c r="AB4" t="s">
        <v>161</v>
      </c>
      <c r="AC4" t="s">
        <v>155</v>
      </c>
      <c r="AD4" t="s">
        <v>158</v>
      </c>
      <c r="AE4">
        <f t="shared" si="2"/>
        <v>10</v>
      </c>
      <c r="AF4" t="s">
        <v>159</v>
      </c>
      <c r="AG4" t="s">
        <v>155</v>
      </c>
      <c r="AH4" t="s">
        <v>147</v>
      </c>
      <c r="AI4" t="s">
        <v>155</v>
      </c>
      <c r="AJ4" t="s">
        <v>158</v>
      </c>
      <c r="AK4" t="s">
        <v>155</v>
      </c>
      <c r="AL4" s="83" t="s">
        <v>170</v>
      </c>
      <c r="AM4" t="s">
        <v>155</v>
      </c>
      <c r="AN4" t="s">
        <v>159</v>
      </c>
      <c r="AO4" t="s">
        <v>155</v>
      </c>
      <c r="AP4" t="s">
        <v>162</v>
      </c>
      <c r="AQ4" t="s">
        <v>155</v>
      </c>
      <c r="AR4" t="s">
        <v>158</v>
      </c>
      <c r="AS4">
        <f t="shared" si="3"/>
        <v>1.99487179487179</v>
      </c>
      <c r="AT4" t="s">
        <v>159</v>
      </c>
      <c r="AU4" t="s">
        <v>155</v>
      </c>
      <c r="AV4" t="s">
        <v>163</v>
      </c>
      <c r="AW4" t="s">
        <v>155</v>
      </c>
      <c r="AX4" t="s">
        <v>158</v>
      </c>
      <c r="AY4">
        <f t="shared" si="4"/>
        <v>1.35213675213675</v>
      </c>
      <c r="AZ4" t="s">
        <v>159</v>
      </c>
      <c r="BA4" t="s">
        <v>155</v>
      </c>
      <c r="BB4" t="s">
        <v>164</v>
      </c>
      <c r="BC4" t="s">
        <v>155</v>
      </c>
      <c r="BD4" t="s">
        <v>158</v>
      </c>
      <c r="BE4">
        <f t="shared" si="5"/>
        <v>2.72478632478632</v>
      </c>
      <c r="BF4" t="s">
        <v>159</v>
      </c>
      <c r="BG4" t="s">
        <v>155</v>
      </c>
      <c r="BH4" t="s">
        <v>152</v>
      </c>
      <c r="BI4" t="s">
        <v>155</v>
      </c>
      <c r="BJ4" t="s">
        <v>158</v>
      </c>
      <c r="BK4">
        <f t="shared" si="6"/>
        <v>1.99</v>
      </c>
      <c r="BL4" t="s">
        <v>159</v>
      </c>
      <c r="BM4" t="s">
        <v>155</v>
      </c>
      <c r="BN4" t="s">
        <v>151</v>
      </c>
      <c r="BO4" t="s">
        <v>155</v>
      </c>
      <c r="BP4" t="s">
        <v>158</v>
      </c>
      <c r="BQ4">
        <f t="shared" si="7"/>
        <v>1.35</v>
      </c>
      <c r="BR4" t="s">
        <v>159</v>
      </c>
      <c r="BS4" t="s">
        <v>155</v>
      </c>
      <c r="BT4" t="s">
        <v>246</v>
      </c>
      <c r="BU4" t="s">
        <v>155</v>
      </c>
      <c r="BV4" t="s">
        <v>158</v>
      </c>
      <c r="BW4">
        <f t="shared" si="8"/>
        <v>2.72</v>
      </c>
      <c r="BX4" t="s">
        <v>159</v>
      </c>
      <c r="BY4" t="s">
        <v>155</v>
      </c>
      <c r="BZ4" t="s">
        <v>247</v>
      </c>
      <c r="CA4" t="s">
        <v>155</v>
      </c>
      <c r="CB4" t="s">
        <v>158</v>
      </c>
      <c r="CC4">
        <f t="shared" si="9"/>
        <v>1.35</v>
      </c>
      <c r="CD4" t="s">
        <v>159</v>
      </c>
      <c r="CE4" t="s">
        <v>155</v>
      </c>
      <c r="CF4" t="s">
        <v>165</v>
      </c>
      <c r="CG4" t="s">
        <v>155</v>
      </c>
      <c r="CH4" t="s">
        <v>158</v>
      </c>
      <c r="CI4">
        <f t="shared" si="10"/>
        <v>2.72</v>
      </c>
      <c r="CJ4" t="s">
        <v>166</v>
      </c>
      <c r="CK4" t="s">
        <v>159</v>
      </c>
      <c r="CL4" t="str">
        <f t="shared" si="11"/>
        <v>{"window_index":3,"window_t_start":4,"window_t_end":10,"Data":"2020-02-25","R_e_median":1.99487179487179,"R_e_q0025":1.35213675213675,"R_e_q0975":2.72478632478632,"fit":1.99,"lwr":1.35,"upr":2.72,"low":1.35,"high":2.72},</v>
      </c>
      <c r="DE4">
        <v>1.99</v>
      </c>
    </row>
    <row r="5" spans="1:188">
      <c r="A5" s="9">
        <f t="shared" si="0"/>
        <v>43880</v>
      </c>
      <c r="B5" s="9">
        <v>43882</v>
      </c>
      <c r="C5">
        <v>4</v>
      </c>
      <c r="D5" s="11">
        <v>4</v>
      </c>
      <c r="E5" s="11">
        <v>5</v>
      </c>
      <c r="F5" s="11">
        <v>11</v>
      </c>
      <c r="G5" s="11">
        <v>9</v>
      </c>
      <c r="H5" s="9">
        <v>43887</v>
      </c>
      <c r="I5">
        <v>1.6905982905982899</v>
      </c>
      <c r="J5">
        <v>3.0512820512820502</v>
      </c>
      <c r="K5">
        <v>2.3367521367521298</v>
      </c>
      <c r="N5" t="s">
        <v>154</v>
      </c>
      <c r="O5" t="s">
        <v>155</v>
      </c>
      <c r="P5" t="s">
        <v>156</v>
      </c>
      <c r="Q5" t="s">
        <v>155</v>
      </c>
      <c r="R5" t="s">
        <v>158</v>
      </c>
      <c r="S5">
        <v>4</v>
      </c>
      <c r="T5" t="s">
        <v>159</v>
      </c>
      <c r="U5" t="s">
        <v>155</v>
      </c>
      <c r="V5" t="s">
        <v>160</v>
      </c>
      <c r="W5" t="s">
        <v>155</v>
      </c>
      <c r="X5" t="s">
        <v>158</v>
      </c>
      <c r="Y5">
        <f t="shared" si="1"/>
        <v>5</v>
      </c>
      <c r="Z5" t="s">
        <v>159</v>
      </c>
      <c r="AA5" t="s">
        <v>155</v>
      </c>
      <c r="AB5" t="s">
        <v>161</v>
      </c>
      <c r="AC5" t="s">
        <v>155</v>
      </c>
      <c r="AD5" t="s">
        <v>158</v>
      </c>
      <c r="AE5">
        <f t="shared" si="2"/>
        <v>11</v>
      </c>
      <c r="AF5" t="s">
        <v>159</v>
      </c>
      <c r="AG5" t="s">
        <v>155</v>
      </c>
      <c r="AH5" t="s">
        <v>147</v>
      </c>
      <c r="AI5" t="s">
        <v>155</v>
      </c>
      <c r="AJ5" t="s">
        <v>158</v>
      </c>
      <c r="AK5" t="s">
        <v>155</v>
      </c>
      <c r="AL5" s="83" t="s">
        <v>171</v>
      </c>
      <c r="AM5" t="s">
        <v>155</v>
      </c>
      <c r="AN5" t="s">
        <v>159</v>
      </c>
      <c r="AO5" t="s">
        <v>155</v>
      </c>
      <c r="AP5" t="s">
        <v>162</v>
      </c>
      <c r="AQ5" t="s">
        <v>155</v>
      </c>
      <c r="AR5" t="s">
        <v>158</v>
      </c>
      <c r="AS5">
        <f t="shared" si="3"/>
        <v>2.3367521367521298</v>
      </c>
      <c r="AT5" t="s">
        <v>159</v>
      </c>
      <c r="AU5" t="s">
        <v>155</v>
      </c>
      <c r="AV5" t="s">
        <v>163</v>
      </c>
      <c r="AW5" t="s">
        <v>155</v>
      </c>
      <c r="AX5" t="s">
        <v>158</v>
      </c>
      <c r="AY5">
        <f t="shared" si="4"/>
        <v>1.6905982905982899</v>
      </c>
      <c r="AZ5" t="s">
        <v>159</v>
      </c>
      <c r="BA5" t="s">
        <v>155</v>
      </c>
      <c r="BB5" t="s">
        <v>164</v>
      </c>
      <c r="BC5" t="s">
        <v>155</v>
      </c>
      <c r="BD5" t="s">
        <v>158</v>
      </c>
      <c r="BE5">
        <f t="shared" si="5"/>
        <v>3.0512820512820502</v>
      </c>
      <c r="BF5" t="s">
        <v>159</v>
      </c>
      <c r="BG5" t="s">
        <v>155</v>
      </c>
      <c r="BH5" t="s">
        <v>152</v>
      </c>
      <c r="BI5" t="s">
        <v>155</v>
      </c>
      <c r="BJ5" t="s">
        <v>158</v>
      </c>
      <c r="BK5">
        <f t="shared" si="6"/>
        <v>2.34</v>
      </c>
      <c r="BL5" t="s">
        <v>159</v>
      </c>
      <c r="BM5" t="s">
        <v>155</v>
      </c>
      <c r="BN5" t="s">
        <v>151</v>
      </c>
      <c r="BO5" t="s">
        <v>155</v>
      </c>
      <c r="BP5" t="s">
        <v>158</v>
      </c>
      <c r="BQ5">
        <f t="shared" si="7"/>
        <v>1.69</v>
      </c>
      <c r="BR5" t="s">
        <v>159</v>
      </c>
      <c r="BS5" t="s">
        <v>155</v>
      </c>
      <c r="BT5" t="s">
        <v>246</v>
      </c>
      <c r="BU5" t="s">
        <v>155</v>
      </c>
      <c r="BV5" t="s">
        <v>158</v>
      </c>
      <c r="BW5">
        <f t="shared" si="8"/>
        <v>3.05</v>
      </c>
      <c r="BX5" t="s">
        <v>159</v>
      </c>
      <c r="BY5" t="s">
        <v>155</v>
      </c>
      <c r="BZ5" t="s">
        <v>247</v>
      </c>
      <c r="CA5" t="s">
        <v>155</v>
      </c>
      <c r="CB5" t="s">
        <v>158</v>
      </c>
      <c r="CC5">
        <f t="shared" si="9"/>
        <v>1.69</v>
      </c>
      <c r="CD5" t="s">
        <v>159</v>
      </c>
      <c r="CE5" t="s">
        <v>155</v>
      </c>
      <c r="CF5" t="s">
        <v>165</v>
      </c>
      <c r="CG5" t="s">
        <v>155</v>
      </c>
      <c r="CH5" t="s">
        <v>158</v>
      </c>
      <c r="CI5">
        <f t="shared" si="10"/>
        <v>3.05</v>
      </c>
      <c r="CJ5" t="s">
        <v>166</v>
      </c>
      <c r="CK5" t="s">
        <v>159</v>
      </c>
      <c r="CL5" t="str">
        <f t="shared" si="11"/>
        <v>{"window_index":4,"window_t_start":5,"window_t_end":11,"Data":"2020-02-26","R_e_median":2.33675213675213,"R_e_q0025":1.69059829059829,"R_e_q0975":3.05128205128205,"fit":2.34,"lwr":1.69,"upr":3.05,"low":1.69,"high":3.05},</v>
      </c>
      <c r="DE5">
        <v>2.34</v>
      </c>
    </row>
    <row r="6" spans="1:188">
      <c r="A6" s="9">
        <f t="shared" si="0"/>
        <v>43881</v>
      </c>
      <c r="B6" s="9">
        <v>43883</v>
      </c>
      <c r="C6">
        <v>5</v>
      </c>
      <c r="D6" s="11">
        <v>5</v>
      </c>
      <c r="E6" s="11">
        <v>6</v>
      </c>
      <c r="F6" s="11">
        <v>12</v>
      </c>
      <c r="G6" s="11">
        <v>10</v>
      </c>
      <c r="H6" s="9">
        <v>43888</v>
      </c>
      <c r="I6">
        <v>1.5282051282051199</v>
      </c>
      <c r="J6">
        <v>2.5692307692307699</v>
      </c>
      <c r="K6">
        <v>2.01452991452991</v>
      </c>
      <c r="N6" t="s">
        <v>154</v>
      </c>
      <c r="O6" t="s">
        <v>155</v>
      </c>
      <c r="P6" t="s">
        <v>156</v>
      </c>
      <c r="Q6" t="s">
        <v>155</v>
      </c>
      <c r="R6" t="s">
        <v>158</v>
      </c>
      <c r="S6">
        <v>5</v>
      </c>
      <c r="T6" t="s">
        <v>159</v>
      </c>
      <c r="U6" t="s">
        <v>155</v>
      </c>
      <c r="V6" t="s">
        <v>160</v>
      </c>
      <c r="W6" t="s">
        <v>155</v>
      </c>
      <c r="X6" t="s">
        <v>158</v>
      </c>
      <c r="Y6">
        <f t="shared" si="1"/>
        <v>6</v>
      </c>
      <c r="Z6" t="s">
        <v>159</v>
      </c>
      <c r="AA6" t="s">
        <v>155</v>
      </c>
      <c r="AB6" t="s">
        <v>161</v>
      </c>
      <c r="AC6" t="s">
        <v>155</v>
      </c>
      <c r="AD6" t="s">
        <v>158</v>
      </c>
      <c r="AE6">
        <f t="shared" si="2"/>
        <v>12</v>
      </c>
      <c r="AF6" t="s">
        <v>159</v>
      </c>
      <c r="AG6" t="s">
        <v>155</v>
      </c>
      <c r="AH6" t="s">
        <v>147</v>
      </c>
      <c r="AI6" t="s">
        <v>155</v>
      </c>
      <c r="AJ6" t="s">
        <v>158</v>
      </c>
      <c r="AK6" t="s">
        <v>155</v>
      </c>
      <c r="AL6" s="83" t="s">
        <v>167</v>
      </c>
      <c r="AM6" t="s">
        <v>155</v>
      </c>
      <c r="AN6" t="s">
        <v>159</v>
      </c>
      <c r="AO6" t="s">
        <v>155</v>
      </c>
      <c r="AP6" t="s">
        <v>162</v>
      </c>
      <c r="AQ6" t="s">
        <v>155</v>
      </c>
      <c r="AR6" t="s">
        <v>158</v>
      </c>
      <c r="AS6">
        <f t="shared" si="3"/>
        <v>2.01452991452991</v>
      </c>
      <c r="AT6" t="s">
        <v>159</v>
      </c>
      <c r="AU6" t="s">
        <v>155</v>
      </c>
      <c r="AV6" t="s">
        <v>163</v>
      </c>
      <c r="AW6" t="s">
        <v>155</v>
      </c>
      <c r="AX6" t="s">
        <v>158</v>
      </c>
      <c r="AY6">
        <f t="shared" si="4"/>
        <v>1.5282051282051199</v>
      </c>
      <c r="AZ6" t="s">
        <v>159</v>
      </c>
      <c r="BA6" t="s">
        <v>155</v>
      </c>
      <c r="BB6" t="s">
        <v>164</v>
      </c>
      <c r="BC6" t="s">
        <v>155</v>
      </c>
      <c r="BD6" t="s">
        <v>158</v>
      </c>
      <c r="BE6">
        <f t="shared" si="5"/>
        <v>2.5692307692307699</v>
      </c>
      <c r="BF6" t="s">
        <v>159</v>
      </c>
      <c r="BG6" t="s">
        <v>155</v>
      </c>
      <c r="BH6" t="s">
        <v>152</v>
      </c>
      <c r="BI6" t="s">
        <v>155</v>
      </c>
      <c r="BJ6" t="s">
        <v>158</v>
      </c>
      <c r="BK6">
        <f t="shared" si="6"/>
        <v>2.0099999999999998</v>
      </c>
      <c r="BL6" t="s">
        <v>159</v>
      </c>
      <c r="BM6" t="s">
        <v>155</v>
      </c>
      <c r="BN6" t="s">
        <v>151</v>
      </c>
      <c r="BO6" t="s">
        <v>155</v>
      </c>
      <c r="BP6" t="s">
        <v>158</v>
      </c>
      <c r="BQ6">
        <f t="shared" si="7"/>
        <v>1.53</v>
      </c>
      <c r="BR6" t="s">
        <v>159</v>
      </c>
      <c r="BS6" t="s">
        <v>155</v>
      </c>
      <c r="BT6" t="s">
        <v>246</v>
      </c>
      <c r="BU6" t="s">
        <v>155</v>
      </c>
      <c r="BV6" t="s">
        <v>158</v>
      </c>
      <c r="BW6">
        <f t="shared" si="8"/>
        <v>2.57</v>
      </c>
      <c r="BX6" t="s">
        <v>159</v>
      </c>
      <c r="BY6" t="s">
        <v>155</v>
      </c>
      <c r="BZ6" t="s">
        <v>247</v>
      </c>
      <c r="CA6" t="s">
        <v>155</v>
      </c>
      <c r="CB6" t="s">
        <v>158</v>
      </c>
      <c r="CC6">
        <f t="shared" si="9"/>
        <v>1.53</v>
      </c>
      <c r="CD6" t="s">
        <v>159</v>
      </c>
      <c r="CE6" t="s">
        <v>155</v>
      </c>
      <c r="CF6" t="s">
        <v>165</v>
      </c>
      <c r="CG6" t="s">
        <v>155</v>
      </c>
      <c r="CH6" t="s">
        <v>158</v>
      </c>
      <c r="CI6">
        <f t="shared" si="10"/>
        <v>2.57</v>
      </c>
      <c r="CJ6" t="s">
        <v>166</v>
      </c>
      <c r="CK6" t="s">
        <v>159</v>
      </c>
      <c r="CL6" t="str">
        <f t="shared" si="11"/>
        <v>{"window_index":5,"window_t_start":6,"window_t_end":12,"Data":"2020-02-27","R_e_median":2.01452991452991,"R_e_q0025":1.52820512820512,"R_e_q0975":2.56923076923077,"fit":2.01,"lwr":1.53,"upr":2.57,"low":1.53,"high":2.57},</v>
      </c>
      <c r="DE6">
        <v>2.0099999999999998</v>
      </c>
    </row>
    <row r="7" spans="1:188">
      <c r="A7" s="9">
        <f t="shared" si="0"/>
        <v>43882</v>
      </c>
      <c r="B7" s="9">
        <v>43884</v>
      </c>
      <c r="C7">
        <v>6</v>
      </c>
      <c r="D7" s="11">
        <v>6</v>
      </c>
      <c r="E7" s="11">
        <v>7</v>
      </c>
      <c r="F7" s="11">
        <v>13</v>
      </c>
      <c r="G7" s="11">
        <v>11</v>
      </c>
      <c r="H7" s="9">
        <v>43889</v>
      </c>
      <c r="I7">
        <v>1.52991452991453</v>
      </c>
      <c r="J7">
        <v>2.41880341880342</v>
      </c>
      <c r="K7">
        <v>1.9512820512820499</v>
      </c>
      <c r="N7" t="s">
        <v>154</v>
      </c>
      <c r="O7" t="s">
        <v>155</v>
      </c>
      <c r="P7" t="s">
        <v>156</v>
      </c>
      <c r="Q7" t="s">
        <v>155</v>
      </c>
      <c r="R7" t="s">
        <v>158</v>
      </c>
      <c r="S7">
        <v>6</v>
      </c>
      <c r="T7" t="s">
        <v>159</v>
      </c>
      <c r="U7" t="s">
        <v>155</v>
      </c>
      <c r="V7" t="s">
        <v>160</v>
      </c>
      <c r="W7" t="s">
        <v>155</v>
      </c>
      <c r="X7" t="s">
        <v>158</v>
      </c>
      <c r="Y7">
        <f t="shared" si="1"/>
        <v>7</v>
      </c>
      <c r="Z7" t="s">
        <v>159</v>
      </c>
      <c r="AA7" t="s">
        <v>155</v>
      </c>
      <c r="AB7" t="s">
        <v>161</v>
      </c>
      <c r="AC7" t="s">
        <v>155</v>
      </c>
      <c r="AD7" t="s">
        <v>158</v>
      </c>
      <c r="AE7">
        <f t="shared" si="2"/>
        <v>13</v>
      </c>
      <c r="AF7" t="s">
        <v>159</v>
      </c>
      <c r="AG7" t="s">
        <v>155</v>
      </c>
      <c r="AH7" t="s">
        <v>147</v>
      </c>
      <c r="AI7" t="s">
        <v>155</v>
      </c>
      <c r="AJ7" t="s">
        <v>158</v>
      </c>
      <c r="AK7" t="s">
        <v>155</v>
      </c>
      <c r="AL7" s="83" t="s">
        <v>172</v>
      </c>
      <c r="AM7" t="s">
        <v>155</v>
      </c>
      <c r="AN7" t="s">
        <v>159</v>
      </c>
      <c r="AO7" t="s">
        <v>155</v>
      </c>
      <c r="AP7" t="s">
        <v>162</v>
      </c>
      <c r="AQ7" t="s">
        <v>155</v>
      </c>
      <c r="AR7" t="s">
        <v>158</v>
      </c>
      <c r="AS7">
        <f t="shared" si="3"/>
        <v>1.9512820512820499</v>
      </c>
      <c r="AT7" t="s">
        <v>159</v>
      </c>
      <c r="AU7" t="s">
        <v>155</v>
      </c>
      <c r="AV7" t="s">
        <v>163</v>
      </c>
      <c r="AW7" t="s">
        <v>155</v>
      </c>
      <c r="AX7" t="s">
        <v>158</v>
      </c>
      <c r="AY7">
        <f t="shared" si="4"/>
        <v>1.52991452991453</v>
      </c>
      <c r="AZ7" t="s">
        <v>159</v>
      </c>
      <c r="BA7" t="s">
        <v>155</v>
      </c>
      <c r="BB7" t="s">
        <v>164</v>
      </c>
      <c r="BC7" t="s">
        <v>155</v>
      </c>
      <c r="BD7" t="s">
        <v>158</v>
      </c>
      <c r="BE7">
        <f t="shared" si="5"/>
        <v>2.41880341880342</v>
      </c>
      <c r="BF7" t="s">
        <v>159</v>
      </c>
      <c r="BG7" t="s">
        <v>155</v>
      </c>
      <c r="BH7" t="s">
        <v>152</v>
      </c>
      <c r="BI7" t="s">
        <v>155</v>
      </c>
      <c r="BJ7" t="s">
        <v>158</v>
      </c>
      <c r="BK7">
        <f t="shared" si="6"/>
        <v>1.95</v>
      </c>
      <c r="BL7" t="s">
        <v>159</v>
      </c>
      <c r="BM7" t="s">
        <v>155</v>
      </c>
      <c r="BN7" t="s">
        <v>151</v>
      </c>
      <c r="BO7" t="s">
        <v>155</v>
      </c>
      <c r="BP7" t="s">
        <v>158</v>
      </c>
      <c r="BQ7">
        <f t="shared" si="7"/>
        <v>1.53</v>
      </c>
      <c r="BR7" t="s">
        <v>159</v>
      </c>
      <c r="BS7" t="s">
        <v>155</v>
      </c>
      <c r="BT7" t="s">
        <v>246</v>
      </c>
      <c r="BU7" t="s">
        <v>155</v>
      </c>
      <c r="BV7" t="s">
        <v>158</v>
      </c>
      <c r="BW7">
        <f t="shared" si="8"/>
        <v>2.42</v>
      </c>
      <c r="BX7" t="s">
        <v>159</v>
      </c>
      <c r="BY7" t="s">
        <v>155</v>
      </c>
      <c r="BZ7" t="s">
        <v>247</v>
      </c>
      <c r="CA7" t="s">
        <v>155</v>
      </c>
      <c r="CB7" t="s">
        <v>158</v>
      </c>
      <c r="CC7">
        <f t="shared" si="9"/>
        <v>1.53</v>
      </c>
      <c r="CD7" t="s">
        <v>159</v>
      </c>
      <c r="CE7" t="s">
        <v>155</v>
      </c>
      <c r="CF7" t="s">
        <v>165</v>
      </c>
      <c r="CG7" t="s">
        <v>155</v>
      </c>
      <c r="CH7" t="s">
        <v>158</v>
      </c>
      <c r="CI7">
        <f t="shared" si="10"/>
        <v>2.42</v>
      </c>
      <c r="CJ7" t="s">
        <v>166</v>
      </c>
      <c r="CK7" t="s">
        <v>159</v>
      </c>
      <c r="CL7" t="str">
        <f t="shared" si="11"/>
        <v>{"window_index":6,"window_t_start":7,"window_t_end":13,"Data":"2020-02-28","R_e_median":1.95128205128205,"R_e_q0025":1.52991452991453,"R_e_q0975":2.41880341880342,"fit":1.95,"lwr":1.53,"upr":2.42,"low":1.53,"high":2.42},</v>
      </c>
      <c r="DE7">
        <v>1.95</v>
      </c>
    </row>
    <row r="8" spans="1:188">
      <c r="A8" s="9">
        <f t="shared" si="0"/>
        <v>43883</v>
      </c>
      <c r="B8" s="9">
        <v>43885</v>
      </c>
      <c r="C8">
        <v>7</v>
      </c>
      <c r="D8" s="11">
        <v>7</v>
      </c>
      <c r="E8" s="11">
        <v>8</v>
      </c>
      <c r="F8" s="11">
        <v>14</v>
      </c>
      <c r="G8" s="11">
        <v>12</v>
      </c>
      <c r="H8" s="9">
        <v>43890</v>
      </c>
      <c r="I8">
        <v>1.4102564102564099</v>
      </c>
      <c r="J8">
        <v>2.18461538461538</v>
      </c>
      <c r="K8">
        <v>1.7743589743589701</v>
      </c>
      <c r="N8" t="s">
        <v>154</v>
      </c>
      <c r="O8" t="s">
        <v>155</v>
      </c>
      <c r="P8" t="s">
        <v>156</v>
      </c>
      <c r="Q8" t="s">
        <v>155</v>
      </c>
      <c r="R8" t="s">
        <v>158</v>
      </c>
      <c r="S8">
        <v>7</v>
      </c>
      <c r="T8" t="s">
        <v>159</v>
      </c>
      <c r="U8" t="s">
        <v>155</v>
      </c>
      <c r="V8" t="s">
        <v>160</v>
      </c>
      <c r="W8" t="s">
        <v>155</v>
      </c>
      <c r="X8" t="s">
        <v>158</v>
      </c>
      <c r="Y8">
        <f t="shared" si="1"/>
        <v>8</v>
      </c>
      <c r="Z8" t="s">
        <v>159</v>
      </c>
      <c r="AA8" t="s">
        <v>155</v>
      </c>
      <c r="AB8" t="s">
        <v>161</v>
      </c>
      <c r="AC8" t="s">
        <v>155</v>
      </c>
      <c r="AD8" t="s">
        <v>158</v>
      </c>
      <c r="AE8">
        <f t="shared" si="2"/>
        <v>14</v>
      </c>
      <c r="AF8" t="s">
        <v>159</v>
      </c>
      <c r="AG8" t="s">
        <v>155</v>
      </c>
      <c r="AH8" t="s">
        <v>147</v>
      </c>
      <c r="AI8" t="s">
        <v>155</v>
      </c>
      <c r="AJ8" t="s">
        <v>158</v>
      </c>
      <c r="AK8" t="s">
        <v>155</v>
      </c>
      <c r="AL8" s="83" t="s">
        <v>173</v>
      </c>
      <c r="AM8" t="s">
        <v>155</v>
      </c>
      <c r="AN8" t="s">
        <v>159</v>
      </c>
      <c r="AO8" t="s">
        <v>155</v>
      </c>
      <c r="AP8" t="s">
        <v>162</v>
      </c>
      <c r="AQ8" t="s">
        <v>155</v>
      </c>
      <c r="AR8" t="s">
        <v>158</v>
      </c>
      <c r="AS8">
        <f t="shared" si="3"/>
        <v>1.7743589743589701</v>
      </c>
      <c r="AT8" t="s">
        <v>159</v>
      </c>
      <c r="AU8" t="s">
        <v>155</v>
      </c>
      <c r="AV8" t="s">
        <v>163</v>
      </c>
      <c r="AW8" t="s">
        <v>155</v>
      </c>
      <c r="AX8" t="s">
        <v>158</v>
      </c>
      <c r="AY8">
        <f t="shared" si="4"/>
        <v>1.4102564102564099</v>
      </c>
      <c r="AZ8" t="s">
        <v>159</v>
      </c>
      <c r="BA8" t="s">
        <v>155</v>
      </c>
      <c r="BB8" t="s">
        <v>164</v>
      </c>
      <c r="BC8" t="s">
        <v>155</v>
      </c>
      <c r="BD8" t="s">
        <v>158</v>
      </c>
      <c r="BE8">
        <f t="shared" si="5"/>
        <v>2.18461538461538</v>
      </c>
      <c r="BF8" t="s">
        <v>159</v>
      </c>
      <c r="BG8" t="s">
        <v>155</v>
      </c>
      <c r="BH8" t="s">
        <v>152</v>
      </c>
      <c r="BI8" t="s">
        <v>155</v>
      </c>
      <c r="BJ8" t="s">
        <v>158</v>
      </c>
      <c r="BK8">
        <f t="shared" si="6"/>
        <v>1.77</v>
      </c>
      <c r="BL8" t="s">
        <v>159</v>
      </c>
      <c r="BM8" t="s">
        <v>155</v>
      </c>
      <c r="BN8" t="s">
        <v>151</v>
      </c>
      <c r="BO8" t="s">
        <v>155</v>
      </c>
      <c r="BP8" t="s">
        <v>158</v>
      </c>
      <c r="BQ8">
        <f t="shared" si="7"/>
        <v>1.41</v>
      </c>
      <c r="BR8" t="s">
        <v>159</v>
      </c>
      <c r="BS8" t="s">
        <v>155</v>
      </c>
      <c r="BT8" t="s">
        <v>246</v>
      </c>
      <c r="BU8" t="s">
        <v>155</v>
      </c>
      <c r="BV8" t="s">
        <v>158</v>
      </c>
      <c r="BW8">
        <f t="shared" si="8"/>
        <v>2.1800000000000002</v>
      </c>
      <c r="BX8" t="s">
        <v>159</v>
      </c>
      <c r="BY8" t="s">
        <v>155</v>
      </c>
      <c r="BZ8" t="s">
        <v>247</v>
      </c>
      <c r="CA8" t="s">
        <v>155</v>
      </c>
      <c r="CB8" t="s">
        <v>158</v>
      </c>
      <c r="CC8">
        <f t="shared" si="9"/>
        <v>1.41</v>
      </c>
      <c r="CD8" t="s">
        <v>159</v>
      </c>
      <c r="CE8" t="s">
        <v>155</v>
      </c>
      <c r="CF8" t="s">
        <v>165</v>
      </c>
      <c r="CG8" t="s">
        <v>155</v>
      </c>
      <c r="CH8" t="s">
        <v>158</v>
      </c>
      <c r="CI8">
        <f t="shared" si="10"/>
        <v>2.1800000000000002</v>
      </c>
      <c r="CJ8" t="s">
        <v>166</v>
      </c>
      <c r="CK8" t="s">
        <v>159</v>
      </c>
      <c r="CL8" t="str">
        <f t="shared" si="11"/>
        <v>{"window_index":7,"window_t_start":8,"window_t_end":14,"Data":"2020-02-29","R_e_median":1.77435897435897,"R_e_q0025":1.41025641025641,"R_e_q0975":2.18461538461538,"fit":1.77,"lwr":1.41,"upr":2.18,"low":1.41,"high":2.18},</v>
      </c>
      <c r="DE8">
        <v>1.77</v>
      </c>
    </row>
    <row r="9" spans="1:188">
      <c r="A9" s="9">
        <f t="shared" si="0"/>
        <v>43884</v>
      </c>
      <c r="B9" s="9">
        <v>43886</v>
      </c>
      <c r="C9">
        <v>8</v>
      </c>
      <c r="D9" s="11">
        <v>8</v>
      </c>
      <c r="E9" s="11">
        <v>9</v>
      </c>
      <c r="F9" s="11">
        <v>15</v>
      </c>
      <c r="G9" s="11">
        <v>13</v>
      </c>
      <c r="H9" s="9">
        <v>43891</v>
      </c>
      <c r="I9">
        <v>1.5948717948717901</v>
      </c>
      <c r="J9">
        <v>2.3299145299145301</v>
      </c>
      <c r="K9">
        <v>1.9418803418803401</v>
      </c>
      <c r="N9" t="s">
        <v>154</v>
      </c>
      <c r="O9" t="s">
        <v>155</v>
      </c>
      <c r="P9" t="s">
        <v>156</v>
      </c>
      <c r="Q9" t="s">
        <v>155</v>
      </c>
      <c r="R9" t="s">
        <v>158</v>
      </c>
      <c r="S9">
        <v>8</v>
      </c>
      <c r="T9" t="s">
        <v>159</v>
      </c>
      <c r="U9" t="s">
        <v>155</v>
      </c>
      <c r="V9" t="s">
        <v>160</v>
      </c>
      <c r="W9" t="s">
        <v>155</v>
      </c>
      <c r="X9" t="s">
        <v>158</v>
      </c>
      <c r="Y9">
        <f t="shared" si="1"/>
        <v>9</v>
      </c>
      <c r="Z9" t="s">
        <v>159</v>
      </c>
      <c r="AA9" t="s">
        <v>155</v>
      </c>
      <c r="AB9" t="s">
        <v>161</v>
      </c>
      <c r="AC9" t="s">
        <v>155</v>
      </c>
      <c r="AD9" t="s">
        <v>158</v>
      </c>
      <c r="AE9">
        <f t="shared" si="2"/>
        <v>15</v>
      </c>
      <c r="AF9" t="s">
        <v>159</v>
      </c>
      <c r="AG9" t="s">
        <v>155</v>
      </c>
      <c r="AH9" t="s">
        <v>147</v>
      </c>
      <c r="AI9" t="s">
        <v>155</v>
      </c>
      <c r="AJ9" t="s">
        <v>158</v>
      </c>
      <c r="AK9" t="s">
        <v>155</v>
      </c>
      <c r="AL9" s="83" t="s">
        <v>174</v>
      </c>
      <c r="AM9" t="s">
        <v>155</v>
      </c>
      <c r="AN9" t="s">
        <v>159</v>
      </c>
      <c r="AO9" t="s">
        <v>155</v>
      </c>
      <c r="AP9" t="s">
        <v>162</v>
      </c>
      <c r="AQ9" t="s">
        <v>155</v>
      </c>
      <c r="AR9" t="s">
        <v>158</v>
      </c>
      <c r="AS9">
        <f t="shared" si="3"/>
        <v>1.9418803418803401</v>
      </c>
      <c r="AT9" t="s">
        <v>159</v>
      </c>
      <c r="AU9" t="s">
        <v>155</v>
      </c>
      <c r="AV9" t="s">
        <v>163</v>
      </c>
      <c r="AW9" t="s">
        <v>155</v>
      </c>
      <c r="AX9" t="s">
        <v>158</v>
      </c>
      <c r="AY9">
        <f t="shared" si="4"/>
        <v>1.5948717948717901</v>
      </c>
      <c r="AZ9" t="s">
        <v>159</v>
      </c>
      <c r="BA9" t="s">
        <v>155</v>
      </c>
      <c r="BB9" t="s">
        <v>164</v>
      </c>
      <c r="BC9" t="s">
        <v>155</v>
      </c>
      <c r="BD9" t="s">
        <v>158</v>
      </c>
      <c r="BE9">
        <f t="shared" si="5"/>
        <v>2.3299145299145301</v>
      </c>
      <c r="BF9" t="s">
        <v>159</v>
      </c>
      <c r="BG9" t="s">
        <v>155</v>
      </c>
      <c r="BH9" t="s">
        <v>152</v>
      </c>
      <c r="BI9" t="s">
        <v>155</v>
      </c>
      <c r="BJ9" t="s">
        <v>158</v>
      </c>
      <c r="BK9">
        <f t="shared" si="6"/>
        <v>1.94</v>
      </c>
      <c r="BL9" t="s">
        <v>159</v>
      </c>
      <c r="BM9" t="s">
        <v>155</v>
      </c>
      <c r="BN9" t="s">
        <v>151</v>
      </c>
      <c r="BO9" t="s">
        <v>155</v>
      </c>
      <c r="BP9" t="s">
        <v>158</v>
      </c>
      <c r="BQ9">
        <f t="shared" si="7"/>
        <v>1.59</v>
      </c>
      <c r="BR9" t="s">
        <v>159</v>
      </c>
      <c r="BS9" t="s">
        <v>155</v>
      </c>
      <c r="BT9" t="s">
        <v>246</v>
      </c>
      <c r="BU9" t="s">
        <v>155</v>
      </c>
      <c r="BV9" t="s">
        <v>158</v>
      </c>
      <c r="BW9">
        <f t="shared" si="8"/>
        <v>2.33</v>
      </c>
      <c r="BX9" t="s">
        <v>159</v>
      </c>
      <c r="BY9" t="s">
        <v>155</v>
      </c>
      <c r="BZ9" t="s">
        <v>247</v>
      </c>
      <c r="CA9" t="s">
        <v>155</v>
      </c>
      <c r="CB9" t="s">
        <v>158</v>
      </c>
      <c r="CC9">
        <f t="shared" si="9"/>
        <v>1.59</v>
      </c>
      <c r="CD9" t="s">
        <v>159</v>
      </c>
      <c r="CE9" t="s">
        <v>155</v>
      </c>
      <c r="CF9" t="s">
        <v>165</v>
      </c>
      <c r="CG9" t="s">
        <v>155</v>
      </c>
      <c r="CH9" t="s">
        <v>158</v>
      </c>
      <c r="CI9">
        <f t="shared" si="10"/>
        <v>2.33</v>
      </c>
      <c r="CJ9" t="s">
        <v>166</v>
      </c>
      <c r="CK9" t="s">
        <v>159</v>
      </c>
      <c r="CL9" t="str">
        <f t="shared" si="11"/>
        <v>{"window_index":8,"window_t_start":9,"window_t_end":15,"Data":"2020-03-01","R_e_median":1.94188034188034,"R_e_q0025":1.59487179487179,"R_e_q0975":2.32991452991453,"fit":1.94,"lwr":1.59,"upr":2.33,"low":1.59,"high":2.33},</v>
      </c>
      <c r="DE9">
        <v>1.94</v>
      </c>
    </row>
    <row r="10" spans="1:188">
      <c r="A10" s="9">
        <f t="shared" si="0"/>
        <v>43885</v>
      </c>
      <c r="B10" s="9">
        <v>43887</v>
      </c>
      <c r="C10">
        <v>9</v>
      </c>
      <c r="D10" s="11">
        <v>9</v>
      </c>
      <c r="E10" s="11">
        <v>10</v>
      </c>
      <c r="F10" s="11">
        <v>16</v>
      </c>
      <c r="G10" s="11">
        <v>14</v>
      </c>
      <c r="H10" s="9">
        <v>43892</v>
      </c>
      <c r="I10">
        <v>1.6923076923076901</v>
      </c>
      <c r="J10">
        <v>2.3390313390313402</v>
      </c>
      <c r="K10">
        <v>2.0008547008547</v>
      </c>
      <c r="N10" t="s">
        <v>154</v>
      </c>
      <c r="O10" t="s">
        <v>155</v>
      </c>
      <c r="P10" t="s">
        <v>156</v>
      </c>
      <c r="Q10" t="s">
        <v>155</v>
      </c>
      <c r="R10" t="s">
        <v>158</v>
      </c>
      <c r="S10">
        <v>9</v>
      </c>
      <c r="T10" t="s">
        <v>159</v>
      </c>
      <c r="U10" t="s">
        <v>155</v>
      </c>
      <c r="V10" t="s">
        <v>160</v>
      </c>
      <c r="W10" t="s">
        <v>155</v>
      </c>
      <c r="X10" t="s">
        <v>158</v>
      </c>
      <c r="Y10">
        <f t="shared" si="1"/>
        <v>10</v>
      </c>
      <c r="Z10" t="s">
        <v>159</v>
      </c>
      <c r="AA10" t="s">
        <v>155</v>
      </c>
      <c r="AB10" t="s">
        <v>161</v>
      </c>
      <c r="AC10" t="s">
        <v>155</v>
      </c>
      <c r="AD10" t="s">
        <v>158</v>
      </c>
      <c r="AE10">
        <f t="shared" si="2"/>
        <v>16</v>
      </c>
      <c r="AF10" t="s">
        <v>159</v>
      </c>
      <c r="AG10" t="s">
        <v>155</v>
      </c>
      <c r="AH10" t="s">
        <v>147</v>
      </c>
      <c r="AI10" t="s">
        <v>155</v>
      </c>
      <c r="AJ10" t="s">
        <v>158</v>
      </c>
      <c r="AK10" t="s">
        <v>155</v>
      </c>
      <c r="AL10" s="83" t="s">
        <v>175</v>
      </c>
      <c r="AM10" t="s">
        <v>155</v>
      </c>
      <c r="AN10" t="s">
        <v>159</v>
      </c>
      <c r="AO10" t="s">
        <v>155</v>
      </c>
      <c r="AP10" t="s">
        <v>162</v>
      </c>
      <c r="AQ10" t="s">
        <v>155</v>
      </c>
      <c r="AR10" t="s">
        <v>158</v>
      </c>
      <c r="AS10">
        <f t="shared" si="3"/>
        <v>2.0008547008547</v>
      </c>
      <c r="AT10" t="s">
        <v>159</v>
      </c>
      <c r="AU10" t="s">
        <v>155</v>
      </c>
      <c r="AV10" t="s">
        <v>163</v>
      </c>
      <c r="AW10" t="s">
        <v>155</v>
      </c>
      <c r="AX10" t="s">
        <v>158</v>
      </c>
      <c r="AY10">
        <f t="shared" si="4"/>
        <v>1.6923076923076901</v>
      </c>
      <c r="AZ10" t="s">
        <v>159</v>
      </c>
      <c r="BA10" t="s">
        <v>155</v>
      </c>
      <c r="BB10" t="s">
        <v>164</v>
      </c>
      <c r="BC10" t="s">
        <v>155</v>
      </c>
      <c r="BD10" t="s">
        <v>158</v>
      </c>
      <c r="BE10">
        <f t="shared" si="5"/>
        <v>2.3390313390313402</v>
      </c>
      <c r="BF10" t="s">
        <v>159</v>
      </c>
      <c r="BG10" t="s">
        <v>155</v>
      </c>
      <c r="BH10" t="s">
        <v>152</v>
      </c>
      <c r="BI10" t="s">
        <v>155</v>
      </c>
      <c r="BJ10" t="s">
        <v>158</v>
      </c>
      <c r="BK10">
        <f t="shared" si="6"/>
        <v>2</v>
      </c>
      <c r="BL10" t="s">
        <v>159</v>
      </c>
      <c r="BM10" t="s">
        <v>155</v>
      </c>
      <c r="BN10" t="s">
        <v>151</v>
      </c>
      <c r="BO10" t="s">
        <v>155</v>
      </c>
      <c r="BP10" t="s">
        <v>158</v>
      </c>
      <c r="BQ10">
        <f t="shared" si="7"/>
        <v>1.69</v>
      </c>
      <c r="BR10" t="s">
        <v>159</v>
      </c>
      <c r="BS10" t="s">
        <v>155</v>
      </c>
      <c r="BT10" t="s">
        <v>246</v>
      </c>
      <c r="BU10" t="s">
        <v>155</v>
      </c>
      <c r="BV10" t="s">
        <v>158</v>
      </c>
      <c r="BW10">
        <f t="shared" si="8"/>
        <v>2.34</v>
      </c>
      <c r="BX10" t="s">
        <v>159</v>
      </c>
      <c r="BY10" t="s">
        <v>155</v>
      </c>
      <c r="BZ10" t="s">
        <v>247</v>
      </c>
      <c r="CA10" t="s">
        <v>155</v>
      </c>
      <c r="CB10" t="s">
        <v>158</v>
      </c>
      <c r="CC10">
        <f t="shared" si="9"/>
        <v>1.69</v>
      </c>
      <c r="CD10" t="s">
        <v>159</v>
      </c>
      <c r="CE10" t="s">
        <v>155</v>
      </c>
      <c r="CF10" t="s">
        <v>165</v>
      </c>
      <c r="CG10" t="s">
        <v>155</v>
      </c>
      <c r="CH10" t="s">
        <v>158</v>
      </c>
      <c r="CI10">
        <f t="shared" si="10"/>
        <v>2.34</v>
      </c>
      <c r="CJ10" t="s">
        <v>166</v>
      </c>
      <c r="CK10" t="s">
        <v>159</v>
      </c>
      <c r="CL10" t="str">
        <f t="shared" si="11"/>
        <v>{"window_index":9,"window_t_start":10,"window_t_end":16,"Data":"2020-03-02","R_e_median":2.0008547008547,"R_e_q0025":1.69230769230769,"R_e_q0975":2.33903133903134,"fit":2,"lwr":1.69,"upr":2.34,"low":1.69,"high":2.34},</v>
      </c>
      <c r="DE10">
        <v>2</v>
      </c>
    </row>
    <row r="11" spans="1:188">
      <c r="A11" s="9">
        <f t="shared" si="0"/>
        <v>43886</v>
      </c>
      <c r="B11" s="9">
        <v>43888</v>
      </c>
      <c r="C11">
        <v>10</v>
      </c>
      <c r="D11" s="11">
        <v>10</v>
      </c>
      <c r="E11" s="11">
        <v>11</v>
      </c>
      <c r="F11" s="11">
        <v>17</v>
      </c>
      <c r="G11" s="11">
        <v>15</v>
      </c>
      <c r="H11" s="9">
        <v>43893</v>
      </c>
      <c r="I11">
        <v>1.55042735042735</v>
      </c>
      <c r="J11">
        <v>2.0786324786324699</v>
      </c>
      <c r="K11">
        <v>1.8034188034187999</v>
      </c>
      <c r="N11" t="s">
        <v>154</v>
      </c>
      <c r="O11" t="s">
        <v>155</v>
      </c>
      <c r="P11" t="s">
        <v>156</v>
      </c>
      <c r="Q11" t="s">
        <v>155</v>
      </c>
      <c r="R11" t="s">
        <v>158</v>
      </c>
      <c r="S11">
        <v>10</v>
      </c>
      <c r="T11" t="s">
        <v>159</v>
      </c>
      <c r="U11" t="s">
        <v>155</v>
      </c>
      <c r="V11" t="s">
        <v>160</v>
      </c>
      <c r="W11" t="s">
        <v>155</v>
      </c>
      <c r="X11" t="s">
        <v>158</v>
      </c>
      <c r="Y11">
        <f t="shared" si="1"/>
        <v>11</v>
      </c>
      <c r="Z11" t="s">
        <v>159</v>
      </c>
      <c r="AA11" t="s">
        <v>155</v>
      </c>
      <c r="AB11" t="s">
        <v>161</v>
      </c>
      <c r="AC11" t="s">
        <v>155</v>
      </c>
      <c r="AD11" t="s">
        <v>158</v>
      </c>
      <c r="AE11">
        <f t="shared" si="2"/>
        <v>17</v>
      </c>
      <c r="AF11" t="s">
        <v>159</v>
      </c>
      <c r="AG11" t="s">
        <v>155</v>
      </c>
      <c r="AH11" t="s">
        <v>147</v>
      </c>
      <c r="AI11" t="s">
        <v>155</v>
      </c>
      <c r="AJ11" t="s">
        <v>158</v>
      </c>
      <c r="AK11" t="s">
        <v>155</v>
      </c>
      <c r="AL11" s="83" t="s">
        <v>176</v>
      </c>
      <c r="AM11" t="s">
        <v>155</v>
      </c>
      <c r="AN11" t="s">
        <v>159</v>
      </c>
      <c r="AO11" t="s">
        <v>155</v>
      </c>
      <c r="AP11" t="s">
        <v>162</v>
      </c>
      <c r="AQ11" t="s">
        <v>155</v>
      </c>
      <c r="AR11" t="s">
        <v>158</v>
      </c>
      <c r="AS11">
        <f t="shared" si="3"/>
        <v>1.8034188034187999</v>
      </c>
      <c r="AT11" t="s">
        <v>159</v>
      </c>
      <c r="AU11" t="s">
        <v>155</v>
      </c>
      <c r="AV11" t="s">
        <v>163</v>
      </c>
      <c r="AW11" t="s">
        <v>155</v>
      </c>
      <c r="AX11" t="s">
        <v>158</v>
      </c>
      <c r="AY11">
        <f t="shared" si="4"/>
        <v>1.55042735042735</v>
      </c>
      <c r="AZ11" t="s">
        <v>159</v>
      </c>
      <c r="BA11" t="s">
        <v>155</v>
      </c>
      <c r="BB11" t="s">
        <v>164</v>
      </c>
      <c r="BC11" t="s">
        <v>155</v>
      </c>
      <c r="BD11" t="s">
        <v>158</v>
      </c>
      <c r="BE11">
        <f t="shared" si="5"/>
        <v>2.0786324786324699</v>
      </c>
      <c r="BF11" t="s">
        <v>159</v>
      </c>
      <c r="BG11" t="s">
        <v>155</v>
      </c>
      <c r="BH11" t="s">
        <v>152</v>
      </c>
      <c r="BI11" t="s">
        <v>155</v>
      </c>
      <c r="BJ11" t="s">
        <v>158</v>
      </c>
      <c r="BK11">
        <f t="shared" si="6"/>
        <v>1.8</v>
      </c>
      <c r="BL11" t="s">
        <v>159</v>
      </c>
      <c r="BM11" t="s">
        <v>155</v>
      </c>
      <c r="BN11" t="s">
        <v>151</v>
      </c>
      <c r="BO11" t="s">
        <v>155</v>
      </c>
      <c r="BP11" t="s">
        <v>158</v>
      </c>
      <c r="BQ11">
        <f t="shared" si="7"/>
        <v>1.55</v>
      </c>
      <c r="BR11" t="s">
        <v>159</v>
      </c>
      <c r="BS11" t="s">
        <v>155</v>
      </c>
      <c r="BT11" t="s">
        <v>246</v>
      </c>
      <c r="BU11" t="s">
        <v>155</v>
      </c>
      <c r="BV11" t="s">
        <v>158</v>
      </c>
      <c r="BW11">
        <f t="shared" si="8"/>
        <v>2.08</v>
      </c>
      <c r="BX11" t="s">
        <v>159</v>
      </c>
      <c r="BY11" t="s">
        <v>155</v>
      </c>
      <c r="BZ11" t="s">
        <v>247</v>
      </c>
      <c r="CA11" t="s">
        <v>155</v>
      </c>
      <c r="CB11" t="s">
        <v>158</v>
      </c>
      <c r="CC11">
        <f t="shared" si="9"/>
        <v>1.55</v>
      </c>
      <c r="CD11" t="s">
        <v>159</v>
      </c>
      <c r="CE11" t="s">
        <v>155</v>
      </c>
      <c r="CF11" t="s">
        <v>165</v>
      </c>
      <c r="CG11" t="s">
        <v>155</v>
      </c>
      <c r="CH11" t="s">
        <v>158</v>
      </c>
      <c r="CI11">
        <f t="shared" si="10"/>
        <v>2.08</v>
      </c>
      <c r="CJ11" t="s">
        <v>166</v>
      </c>
      <c r="CK11" t="s">
        <v>159</v>
      </c>
      <c r="CL11" t="str">
        <f t="shared" si="11"/>
        <v>{"window_index":10,"window_t_start":11,"window_t_end":17,"Data":"2020-03-03","R_e_median":1.8034188034188,"R_e_q0025":1.55042735042735,"R_e_q0975":2.07863247863247,"fit":1.8,"lwr":1.55,"upr":2.08,"low":1.55,"high":2.08},</v>
      </c>
      <c r="DE11">
        <v>1.8</v>
      </c>
    </row>
    <row r="12" spans="1:188">
      <c r="A12" s="9">
        <f t="shared" si="0"/>
        <v>43887</v>
      </c>
      <c r="B12" s="9">
        <v>43889</v>
      </c>
      <c r="C12">
        <v>11</v>
      </c>
      <c r="D12" s="11">
        <v>11</v>
      </c>
      <c r="E12" s="11">
        <v>12</v>
      </c>
      <c r="F12" s="11">
        <v>18</v>
      </c>
      <c r="G12" s="11">
        <v>16</v>
      </c>
      <c r="H12" s="9">
        <v>43894</v>
      </c>
      <c r="I12">
        <v>1.44957264957265</v>
      </c>
      <c r="J12">
        <v>1.87692307692307</v>
      </c>
      <c r="K12">
        <v>1.65213675213675</v>
      </c>
      <c r="N12" t="s">
        <v>154</v>
      </c>
      <c r="O12" t="s">
        <v>155</v>
      </c>
      <c r="P12" t="s">
        <v>156</v>
      </c>
      <c r="Q12" t="s">
        <v>155</v>
      </c>
      <c r="R12" t="s">
        <v>158</v>
      </c>
      <c r="S12">
        <v>11</v>
      </c>
      <c r="T12" t="s">
        <v>159</v>
      </c>
      <c r="U12" t="s">
        <v>155</v>
      </c>
      <c r="V12" t="s">
        <v>160</v>
      </c>
      <c r="W12" t="s">
        <v>155</v>
      </c>
      <c r="X12" t="s">
        <v>158</v>
      </c>
      <c r="Y12">
        <f t="shared" si="1"/>
        <v>12</v>
      </c>
      <c r="Z12" t="s">
        <v>159</v>
      </c>
      <c r="AA12" t="s">
        <v>155</v>
      </c>
      <c r="AB12" t="s">
        <v>161</v>
      </c>
      <c r="AC12" t="s">
        <v>155</v>
      </c>
      <c r="AD12" t="s">
        <v>158</v>
      </c>
      <c r="AE12">
        <f t="shared" si="2"/>
        <v>18</v>
      </c>
      <c r="AF12" t="s">
        <v>159</v>
      </c>
      <c r="AG12" t="s">
        <v>155</v>
      </c>
      <c r="AH12" t="s">
        <v>147</v>
      </c>
      <c r="AI12" t="s">
        <v>155</v>
      </c>
      <c r="AJ12" t="s">
        <v>158</v>
      </c>
      <c r="AK12" t="s">
        <v>155</v>
      </c>
      <c r="AL12" s="83" t="s">
        <v>177</v>
      </c>
      <c r="AM12" t="s">
        <v>155</v>
      </c>
      <c r="AN12" t="s">
        <v>159</v>
      </c>
      <c r="AO12" t="s">
        <v>155</v>
      </c>
      <c r="AP12" t="s">
        <v>162</v>
      </c>
      <c r="AQ12" t="s">
        <v>155</v>
      </c>
      <c r="AR12" t="s">
        <v>158</v>
      </c>
      <c r="AS12">
        <f t="shared" si="3"/>
        <v>1.65213675213675</v>
      </c>
      <c r="AT12" t="s">
        <v>159</v>
      </c>
      <c r="AU12" t="s">
        <v>155</v>
      </c>
      <c r="AV12" t="s">
        <v>163</v>
      </c>
      <c r="AW12" t="s">
        <v>155</v>
      </c>
      <c r="AX12" t="s">
        <v>158</v>
      </c>
      <c r="AY12">
        <f t="shared" si="4"/>
        <v>1.44957264957265</v>
      </c>
      <c r="AZ12" t="s">
        <v>159</v>
      </c>
      <c r="BA12" t="s">
        <v>155</v>
      </c>
      <c r="BB12" t="s">
        <v>164</v>
      </c>
      <c r="BC12" t="s">
        <v>155</v>
      </c>
      <c r="BD12" t="s">
        <v>158</v>
      </c>
      <c r="BE12">
        <f t="shared" si="5"/>
        <v>1.87692307692307</v>
      </c>
      <c r="BF12" t="s">
        <v>159</v>
      </c>
      <c r="BG12" t="s">
        <v>155</v>
      </c>
      <c r="BH12" t="s">
        <v>152</v>
      </c>
      <c r="BI12" t="s">
        <v>155</v>
      </c>
      <c r="BJ12" t="s">
        <v>158</v>
      </c>
      <c r="BK12">
        <f t="shared" si="6"/>
        <v>1.65</v>
      </c>
      <c r="BL12" t="s">
        <v>159</v>
      </c>
      <c r="BM12" t="s">
        <v>155</v>
      </c>
      <c r="BN12" t="s">
        <v>151</v>
      </c>
      <c r="BO12" t="s">
        <v>155</v>
      </c>
      <c r="BP12" t="s">
        <v>158</v>
      </c>
      <c r="BQ12">
        <f t="shared" si="7"/>
        <v>1.45</v>
      </c>
      <c r="BR12" t="s">
        <v>159</v>
      </c>
      <c r="BS12" t="s">
        <v>155</v>
      </c>
      <c r="BT12" t="s">
        <v>246</v>
      </c>
      <c r="BU12" t="s">
        <v>155</v>
      </c>
      <c r="BV12" t="s">
        <v>158</v>
      </c>
      <c r="BW12">
        <f t="shared" si="8"/>
        <v>1.88</v>
      </c>
      <c r="BX12" t="s">
        <v>159</v>
      </c>
      <c r="BY12" t="s">
        <v>155</v>
      </c>
      <c r="BZ12" t="s">
        <v>247</v>
      </c>
      <c r="CA12" t="s">
        <v>155</v>
      </c>
      <c r="CB12" t="s">
        <v>158</v>
      </c>
      <c r="CC12">
        <f t="shared" si="9"/>
        <v>1.45</v>
      </c>
      <c r="CD12" t="s">
        <v>159</v>
      </c>
      <c r="CE12" t="s">
        <v>155</v>
      </c>
      <c r="CF12" t="s">
        <v>165</v>
      </c>
      <c r="CG12" t="s">
        <v>155</v>
      </c>
      <c r="CH12" t="s">
        <v>158</v>
      </c>
      <c r="CI12">
        <f t="shared" si="10"/>
        <v>1.88</v>
      </c>
      <c r="CJ12" t="s">
        <v>166</v>
      </c>
      <c r="CK12" t="s">
        <v>159</v>
      </c>
      <c r="CL12" t="str">
        <f t="shared" si="11"/>
        <v>{"window_index":11,"window_t_start":12,"window_t_end":18,"Data":"2020-03-04","R_e_median":1.65213675213675,"R_e_q0025":1.44957264957265,"R_e_q0975":1.87692307692307,"fit":1.65,"lwr":1.45,"upr":1.88,"low":1.45,"high":1.88},</v>
      </c>
      <c r="DE12">
        <v>1.65</v>
      </c>
    </row>
    <row r="13" spans="1:188">
      <c r="A13" s="9">
        <f t="shared" si="0"/>
        <v>43888</v>
      </c>
      <c r="B13" s="9">
        <v>43890</v>
      </c>
      <c r="C13">
        <v>12</v>
      </c>
      <c r="D13" s="11">
        <v>12</v>
      </c>
      <c r="E13" s="11">
        <v>13</v>
      </c>
      <c r="F13" s="11">
        <v>19</v>
      </c>
      <c r="G13" s="11">
        <v>17</v>
      </c>
      <c r="H13" s="9">
        <v>43895</v>
      </c>
      <c r="I13">
        <v>1.38290598290598</v>
      </c>
      <c r="J13">
        <v>1.7931623931623899</v>
      </c>
      <c r="K13">
        <v>1.58205128205128</v>
      </c>
      <c r="N13" t="s">
        <v>154</v>
      </c>
      <c r="O13" t="s">
        <v>155</v>
      </c>
      <c r="P13" t="s">
        <v>156</v>
      </c>
      <c r="Q13" t="s">
        <v>155</v>
      </c>
      <c r="R13" t="s">
        <v>158</v>
      </c>
      <c r="S13">
        <v>12</v>
      </c>
      <c r="T13" t="s">
        <v>159</v>
      </c>
      <c r="U13" t="s">
        <v>155</v>
      </c>
      <c r="V13" t="s">
        <v>160</v>
      </c>
      <c r="W13" t="s">
        <v>155</v>
      </c>
      <c r="X13" t="s">
        <v>158</v>
      </c>
      <c r="Y13">
        <f t="shared" si="1"/>
        <v>13</v>
      </c>
      <c r="Z13" t="s">
        <v>159</v>
      </c>
      <c r="AA13" t="s">
        <v>155</v>
      </c>
      <c r="AB13" t="s">
        <v>161</v>
      </c>
      <c r="AC13" t="s">
        <v>155</v>
      </c>
      <c r="AD13" t="s">
        <v>158</v>
      </c>
      <c r="AE13">
        <f t="shared" si="2"/>
        <v>19</v>
      </c>
      <c r="AF13" t="s">
        <v>159</v>
      </c>
      <c r="AG13" t="s">
        <v>155</v>
      </c>
      <c r="AH13" t="s">
        <v>147</v>
      </c>
      <c r="AI13" t="s">
        <v>155</v>
      </c>
      <c r="AJ13" t="s">
        <v>158</v>
      </c>
      <c r="AK13" t="s">
        <v>155</v>
      </c>
      <c r="AL13" s="83" t="s">
        <v>178</v>
      </c>
      <c r="AM13" t="s">
        <v>155</v>
      </c>
      <c r="AN13" t="s">
        <v>159</v>
      </c>
      <c r="AO13" t="s">
        <v>155</v>
      </c>
      <c r="AP13" t="s">
        <v>162</v>
      </c>
      <c r="AQ13" t="s">
        <v>155</v>
      </c>
      <c r="AR13" t="s">
        <v>158</v>
      </c>
      <c r="AS13">
        <f t="shared" si="3"/>
        <v>1.58205128205128</v>
      </c>
      <c r="AT13" t="s">
        <v>159</v>
      </c>
      <c r="AU13" t="s">
        <v>155</v>
      </c>
      <c r="AV13" t="s">
        <v>163</v>
      </c>
      <c r="AW13" t="s">
        <v>155</v>
      </c>
      <c r="AX13" t="s">
        <v>158</v>
      </c>
      <c r="AY13">
        <f t="shared" si="4"/>
        <v>1.38290598290598</v>
      </c>
      <c r="AZ13" t="s">
        <v>159</v>
      </c>
      <c r="BA13" t="s">
        <v>155</v>
      </c>
      <c r="BB13" t="s">
        <v>164</v>
      </c>
      <c r="BC13" t="s">
        <v>155</v>
      </c>
      <c r="BD13" t="s">
        <v>158</v>
      </c>
      <c r="BE13">
        <f t="shared" si="5"/>
        <v>1.7931623931623899</v>
      </c>
      <c r="BF13" t="s">
        <v>159</v>
      </c>
      <c r="BG13" t="s">
        <v>155</v>
      </c>
      <c r="BH13" t="s">
        <v>152</v>
      </c>
      <c r="BI13" t="s">
        <v>155</v>
      </c>
      <c r="BJ13" t="s">
        <v>158</v>
      </c>
      <c r="BK13">
        <f t="shared" si="6"/>
        <v>1.58</v>
      </c>
      <c r="BL13" t="s">
        <v>159</v>
      </c>
      <c r="BM13" t="s">
        <v>155</v>
      </c>
      <c r="BN13" t="s">
        <v>151</v>
      </c>
      <c r="BO13" t="s">
        <v>155</v>
      </c>
      <c r="BP13" t="s">
        <v>158</v>
      </c>
      <c r="BQ13">
        <f t="shared" si="7"/>
        <v>1.38</v>
      </c>
      <c r="BR13" t="s">
        <v>159</v>
      </c>
      <c r="BS13" t="s">
        <v>155</v>
      </c>
      <c r="BT13" t="s">
        <v>246</v>
      </c>
      <c r="BU13" t="s">
        <v>155</v>
      </c>
      <c r="BV13" t="s">
        <v>158</v>
      </c>
      <c r="BW13">
        <f t="shared" si="8"/>
        <v>1.79</v>
      </c>
      <c r="BX13" t="s">
        <v>159</v>
      </c>
      <c r="BY13" t="s">
        <v>155</v>
      </c>
      <c r="BZ13" t="s">
        <v>247</v>
      </c>
      <c r="CA13" t="s">
        <v>155</v>
      </c>
      <c r="CB13" t="s">
        <v>158</v>
      </c>
      <c r="CC13">
        <f t="shared" si="9"/>
        <v>1.38</v>
      </c>
      <c r="CD13" t="s">
        <v>159</v>
      </c>
      <c r="CE13" t="s">
        <v>155</v>
      </c>
      <c r="CF13" t="s">
        <v>165</v>
      </c>
      <c r="CG13" t="s">
        <v>155</v>
      </c>
      <c r="CH13" t="s">
        <v>158</v>
      </c>
      <c r="CI13">
        <f t="shared" si="10"/>
        <v>1.79</v>
      </c>
      <c r="CJ13" t="s">
        <v>166</v>
      </c>
      <c r="CK13" t="s">
        <v>159</v>
      </c>
      <c r="CL13" t="str">
        <f t="shared" si="11"/>
        <v>{"window_index":12,"window_t_start":13,"window_t_end":19,"Data":"2020-03-05","R_e_median":1.58205128205128,"R_e_q0025":1.38290598290598,"R_e_q0975":1.79316239316239,"fit":1.58,"lwr":1.38,"upr":1.79,"low":1.38,"high":1.79},</v>
      </c>
      <c r="DE13">
        <v>1.58</v>
      </c>
    </row>
    <row r="14" spans="1:188">
      <c r="A14" s="9">
        <f t="shared" si="0"/>
        <v>43889</v>
      </c>
      <c r="B14" s="9">
        <v>43891</v>
      </c>
      <c r="C14">
        <v>13</v>
      </c>
      <c r="D14" s="11">
        <v>13</v>
      </c>
      <c r="E14" s="11">
        <v>14</v>
      </c>
      <c r="F14" s="11">
        <v>20</v>
      </c>
      <c r="G14" s="11">
        <v>18</v>
      </c>
      <c r="H14" s="9">
        <v>43896</v>
      </c>
      <c r="I14">
        <v>1.3282051282051199</v>
      </c>
      <c r="J14">
        <v>1.7076923076923001</v>
      </c>
      <c r="K14">
        <v>1.5128205128205101</v>
      </c>
      <c r="N14" t="s">
        <v>154</v>
      </c>
      <c r="O14" t="s">
        <v>155</v>
      </c>
      <c r="P14" t="s">
        <v>156</v>
      </c>
      <c r="Q14" t="s">
        <v>155</v>
      </c>
      <c r="R14" t="s">
        <v>158</v>
      </c>
      <c r="S14">
        <v>13</v>
      </c>
      <c r="T14" t="s">
        <v>159</v>
      </c>
      <c r="U14" t="s">
        <v>155</v>
      </c>
      <c r="V14" t="s">
        <v>160</v>
      </c>
      <c r="W14" t="s">
        <v>155</v>
      </c>
      <c r="X14" t="s">
        <v>158</v>
      </c>
      <c r="Y14">
        <f t="shared" si="1"/>
        <v>14</v>
      </c>
      <c r="Z14" t="s">
        <v>159</v>
      </c>
      <c r="AA14" t="s">
        <v>155</v>
      </c>
      <c r="AB14" t="s">
        <v>161</v>
      </c>
      <c r="AC14" t="s">
        <v>155</v>
      </c>
      <c r="AD14" t="s">
        <v>158</v>
      </c>
      <c r="AE14">
        <f t="shared" si="2"/>
        <v>20</v>
      </c>
      <c r="AF14" t="s">
        <v>159</v>
      </c>
      <c r="AG14" t="s">
        <v>155</v>
      </c>
      <c r="AH14" t="s">
        <v>147</v>
      </c>
      <c r="AI14" t="s">
        <v>155</v>
      </c>
      <c r="AJ14" t="s">
        <v>158</v>
      </c>
      <c r="AK14" t="s">
        <v>155</v>
      </c>
      <c r="AL14" s="83" t="s">
        <v>179</v>
      </c>
      <c r="AM14" t="s">
        <v>155</v>
      </c>
      <c r="AN14" t="s">
        <v>159</v>
      </c>
      <c r="AO14" t="s">
        <v>155</v>
      </c>
      <c r="AP14" t="s">
        <v>162</v>
      </c>
      <c r="AQ14" t="s">
        <v>155</v>
      </c>
      <c r="AR14" t="s">
        <v>158</v>
      </c>
      <c r="AS14">
        <f t="shared" si="3"/>
        <v>1.5128205128205101</v>
      </c>
      <c r="AT14" t="s">
        <v>159</v>
      </c>
      <c r="AU14" t="s">
        <v>155</v>
      </c>
      <c r="AV14" t="s">
        <v>163</v>
      </c>
      <c r="AW14" t="s">
        <v>155</v>
      </c>
      <c r="AX14" t="s">
        <v>158</v>
      </c>
      <c r="AY14">
        <f t="shared" si="4"/>
        <v>1.3282051282051199</v>
      </c>
      <c r="AZ14" t="s">
        <v>159</v>
      </c>
      <c r="BA14" t="s">
        <v>155</v>
      </c>
      <c r="BB14" t="s">
        <v>164</v>
      </c>
      <c r="BC14" t="s">
        <v>155</v>
      </c>
      <c r="BD14" t="s">
        <v>158</v>
      </c>
      <c r="BE14">
        <f t="shared" si="5"/>
        <v>1.7076923076923001</v>
      </c>
      <c r="BF14" t="s">
        <v>159</v>
      </c>
      <c r="BG14" t="s">
        <v>155</v>
      </c>
      <c r="BH14" t="s">
        <v>152</v>
      </c>
      <c r="BI14" t="s">
        <v>155</v>
      </c>
      <c r="BJ14" t="s">
        <v>158</v>
      </c>
      <c r="BK14">
        <f t="shared" si="6"/>
        <v>1.51</v>
      </c>
      <c r="BL14" t="s">
        <v>159</v>
      </c>
      <c r="BM14" t="s">
        <v>155</v>
      </c>
      <c r="BN14" t="s">
        <v>151</v>
      </c>
      <c r="BO14" t="s">
        <v>155</v>
      </c>
      <c r="BP14" t="s">
        <v>158</v>
      </c>
      <c r="BQ14">
        <f t="shared" si="7"/>
        <v>1.33</v>
      </c>
      <c r="BR14" t="s">
        <v>159</v>
      </c>
      <c r="BS14" t="s">
        <v>155</v>
      </c>
      <c r="BT14" t="s">
        <v>246</v>
      </c>
      <c r="BU14" t="s">
        <v>155</v>
      </c>
      <c r="BV14" t="s">
        <v>158</v>
      </c>
      <c r="BW14">
        <f t="shared" si="8"/>
        <v>1.71</v>
      </c>
      <c r="BX14" t="s">
        <v>159</v>
      </c>
      <c r="BY14" t="s">
        <v>155</v>
      </c>
      <c r="BZ14" t="s">
        <v>247</v>
      </c>
      <c r="CA14" t="s">
        <v>155</v>
      </c>
      <c r="CB14" t="s">
        <v>158</v>
      </c>
      <c r="CC14">
        <f t="shared" si="9"/>
        <v>1.33</v>
      </c>
      <c r="CD14" t="s">
        <v>159</v>
      </c>
      <c r="CE14" t="s">
        <v>155</v>
      </c>
      <c r="CF14" t="s">
        <v>165</v>
      </c>
      <c r="CG14" t="s">
        <v>155</v>
      </c>
      <c r="CH14" t="s">
        <v>158</v>
      </c>
      <c r="CI14">
        <f t="shared" si="10"/>
        <v>1.71</v>
      </c>
      <c r="CJ14" t="s">
        <v>166</v>
      </c>
      <c r="CK14" t="s">
        <v>159</v>
      </c>
      <c r="CL14" t="str">
        <f t="shared" si="11"/>
        <v>{"window_index":13,"window_t_start":14,"window_t_end":20,"Data":"2020-03-06","R_e_median":1.51282051282051,"R_e_q0025":1.32820512820512,"R_e_q0975":1.7076923076923,"fit":1.51,"lwr":1.33,"upr":1.71,"low":1.33,"high":1.71},</v>
      </c>
      <c r="DE14">
        <v>1.51</v>
      </c>
    </row>
    <row r="15" spans="1:188">
      <c r="A15" s="9">
        <f t="shared" si="0"/>
        <v>43890</v>
      </c>
      <c r="B15" s="9">
        <v>43892</v>
      </c>
      <c r="C15">
        <v>14</v>
      </c>
      <c r="D15" s="11">
        <v>14</v>
      </c>
      <c r="E15" s="11">
        <v>15</v>
      </c>
      <c r="F15" s="11">
        <v>21</v>
      </c>
      <c r="G15" s="11">
        <v>19</v>
      </c>
      <c r="H15" s="9">
        <v>43897</v>
      </c>
      <c r="I15">
        <v>1.5042735042735</v>
      </c>
      <c r="J15">
        <v>1.8606837606837601</v>
      </c>
      <c r="K15">
        <v>1.6615384615384601</v>
      </c>
      <c r="N15" t="s">
        <v>154</v>
      </c>
      <c r="O15" t="s">
        <v>155</v>
      </c>
      <c r="P15" t="s">
        <v>156</v>
      </c>
      <c r="Q15" t="s">
        <v>155</v>
      </c>
      <c r="R15" t="s">
        <v>158</v>
      </c>
      <c r="S15">
        <v>14</v>
      </c>
      <c r="T15" t="s">
        <v>159</v>
      </c>
      <c r="U15" t="s">
        <v>155</v>
      </c>
      <c r="V15" t="s">
        <v>160</v>
      </c>
      <c r="W15" t="s">
        <v>155</v>
      </c>
      <c r="X15" t="s">
        <v>158</v>
      </c>
      <c r="Y15">
        <f t="shared" si="1"/>
        <v>15</v>
      </c>
      <c r="Z15" t="s">
        <v>159</v>
      </c>
      <c r="AA15" t="s">
        <v>155</v>
      </c>
      <c r="AB15" t="s">
        <v>161</v>
      </c>
      <c r="AC15" t="s">
        <v>155</v>
      </c>
      <c r="AD15" t="s">
        <v>158</v>
      </c>
      <c r="AE15">
        <f t="shared" si="2"/>
        <v>21</v>
      </c>
      <c r="AF15" t="s">
        <v>159</v>
      </c>
      <c r="AG15" t="s">
        <v>155</v>
      </c>
      <c r="AH15" t="s">
        <v>147</v>
      </c>
      <c r="AI15" t="s">
        <v>155</v>
      </c>
      <c r="AJ15" t="s">
        <v>158</v>
      </c>
      <c r="AK15" t="s">
        <v>155</v>
      </c>
      <c r="AL15" s="83" t="s">
        <v>180</v>
      </c>
      <c r="AM15" t="s">
        <v>155</v>
      </c>
      <c r="AN15" t="s">
        <v>159</v>
      </c>
      <c r="AO15" t="s">
        <v>155</v>
      </c>
      <c r="AP15" t="s">
        <v>162</v>
      </c>
      <c r="AQ15" t="s">
        <v>155</v>
      </c>
      <c r="AR15" t="s">
        <v>158</v>
      </c>
      <c r="AS15">
        <f t="shared" si="3"/>
        <v>1.6615384615384601</v>
      </c>
      <c r="AT15" t="s">
        <v>159</v>
      </c>
      <c r="AU15" t="s">
        <v>155</v>
      </c>
      <c r="AV15" t="s">
        <v>163</v>
      </c>
      <c r="AW15" t="s">
        <v>155</v>
      </c>
      <c r="AX15" t="s">
        <v>158</v>
      </c>
      <c r="AY15">
        <f t="shared" si="4"/>
        <v>1.5042735042735</v>
      </c>
      <c r="AZ15" t="s">
        <v>159</v>
      </c>
      <c r="BA15" t="s">
        <v>155</v>
      </c>
      <c r="BB15" t="s">
        <v>164</v>
      </c>
      <c r="BC15" t="s">
        <v>155</v>
      </c>
      <c r="BD15" t="s">
        <v>158</v>
      </c>
      <c r="BE15">
        <f t="shared" si="5"/>
        <v>1.8606837606837601</v>
      </c>
      <c r="BF15" t="s">
        <v>159</v>
      </c>
      <c r="BG15" t="s">
        <v>155</v>
      </c>
      <c r="BH15" t="s">
        <v>152</v>
      </c>
      <c r="BI15" t="s">
        <v>155</v>
      </c>
      <c r="BJ15" t="s">
        <v>158</v>
      </c>
      <c r="BK15">
        <f t="shared" si="6"/>
        <v>1.66</v>
      </c>
      <c r="BL15" t="s">
        <v>159</v>
      </c>
      <c r="BM15" t="s">
        <v>155</v>
      </c>
      <c r="BN15" t="s">
        <v>151</v>
      </c>
      <c r="BO15" t="s">
        <v>155</v>
      </c>
      <c r="BP15" t="s">
        <v>158</v>
      </c>
      <c r="BQ15">
        <f t="shared" si="7"/>
        <v>1.5</v>
      </c>
      <c r="BR15" t="s">
        <v>159</v>
      </c>
      <c r="BS15" t="s">
        <v>155</v>
      </c>
      <c r="BT15" t="s">
        <v>246</v>
      </c>
      <c r="BU15" t="s">
        <v>155</v>
      </c>
      <c r="BV15" t="s">
        <v>158</v>
      </c>
      <c r="BW15">
        <f t="shared" si="8"/>
        <v>1.86</v>
      </c>
      <c r="BX15" t="s">
        <v>159</v>
      </c>
      <c r="BY15" t="s">
        <v>155</v>
      </c>
      <c r="BZ15" t="s">
        <v>247</v>
      </c>
      <c r="CA15" t="s">
        <v>155</v>
      </c>
      <c r="CB15" t="s">
        <v>158</v>
      </c>
      <c r="CC15">
        <f t="shared" si="9"/>
        <v>1.5</v>
      </c>
      <c r="CD15" t="s">
        <v>159</v>
      </c>
      <c r="CE15" t="s">
        <v>155</v>
      </c>
      <c r="CF15" t="s">
        <v>165</v>
      </c>
      <c r="CG15" t="s">
        <v>155</v>
      </c>
      <c r="CH15" t="s">
        <v>158</v>
      </c>
      <c r="CI15">
        <f t="shared" si="10"/>
        <v>1.86</v>
      </c>
      <c r="CJ15" t="s">
        <v>166</v>
      </c>
      <c r="CK15" t="s">
        <v>159</v>
      </c>
      <c r="CL15" t="str">
        <f t="shared" si="11"/>
        <v>{"window_index":14,"window_t_start":15,"window_t_end":21,"Data":"2020-03-07","R_e_median":1.66153846153846,"R_e_q0025":1.5042735042735,"R_e_q0975":1.86068376068376,"fit":1.66,"lwr":1.5,"upr":1.86,"low":1.5,"high":1.86},</v>
      </c>
      <c r="DE15">
        <v>1.66</v>
      </c>
    </row>
    <row r="16" spans="1:188">
      <c r="A16" s="9">
        <f t="shared" si="0"/>
        <v>43891</v>
      </c>
      <c r="B16" s="9">
        <v>43893</v>
      </c>
      <c r="C16">
        <v>15</v>
      </c>
      <c r="D16" s="11">
        <v>15</v>
      </c>
      <c r="E16" s="11">
        <v>16</v>
      </c>
      <c r="F16" s="11">
        <v>22</v>
      </c>
      <c r="G16" s="11">
        <v>20</v>
      </c>
      <c r="H16" s="9">
        <v>43898</v>
      </c>
      <c r="I16">
        <v>1.4470085470085401</v>
      </c>
      <c r="J16">
        <v>1.7675213675213599</v>
      </c>
      <c r="K16">
        <v>1.6008547008547001</v>
      </c>
      <c r="N16" t="s">
        <v>154</v>
      </c>
      <c r="O16" t="s">
        <v>155</v>
      </c>
      <c r="P16" t="s">
        <v>156</v>
      </c>
      <c r="Q16" t="s">
        <v>155</v>
      </c>
      <c r="R16" t="s">
        <v>158</v>
      </c>
      <c r="S16">
        <v>15</v>
      </c>
      <c r="T16" t="s">
        <v>159</v>
      </c>
      <c r="U16" t="s">
        <v>155</v>
      </c>
      <c r="V16" t="s">
        <v>160</v>
      </c>
      <c r="W16" t="s">
        <v>155</v>
      </c>
      <c r="X16" t="s">
        <v>158</v>
      </c>
      <c r="Y16">
        <f t="shared" si="1"/>
        <v>16</v>
      </c>
      <c r="Z16" t="s">
        <v>159</v>
      </c>
      <c r="AA16" t="s">
        <v>155</v>
      </c>
      <c r="AB16" t="s">
        <v>161</v>
      </c>
      <c r="AC16" t="s">
        <v>155</v>
      </c>
      <c r="AD16" t="s">
        <v>158</v>
      </c>
      <c r="AE16">
        <f t="shared" si="2"/>
        <v>22</v>
      </c>
      <c r="AF16" t="s">
        <v>159</v>
      </c>
      <c r="AG16" t="s">
        <v>155</v>
      </c>
      <c r="AH16" t="s">
        <v>147</v>
      </c>
      <c r="AI16" t="s">
        <v>155</v>
      </c>
      <c r="AJ16" t="s">
        <v>158</v>
      </c>
      <c r="AK16" t="s">
        <v>155</v>
      </c>
      <c r="AL16" s="83" t="s">
        <v>181</v>
      </c>
      <c r="AM16" t="s">
        <v>155</v>
      </c>
      <c r="AN16" t="s">
        <v>159</v>
      </c>
      <c r="AO16" t="s">
        <v>155</v>
      </c>
      <c r="AP16" t="s">
        <v>162</v>
      </c>
      <c r="AQ16" t="s">
        <v>155</v>
      </c>
      <c r="AR16" t="s">
        <v>158</v>
      </c>
      <c r="AS16">
        <f t="shared" si="3"/>
        <v>1.6008547008547001</v>
      </c>
      <c r="AT16" t="s">
        <v>159</v>
      </c>
      <c r="AU16" t="s">
        <v>155</v>
      </c>
      <c r="AV16" t="s">
        <v>163</v>
      </c>
      <c r="AW16" t="s">
        <v>155</v>
      </c>
      <c r="AX16" t="s">
        <v>158</v>
      </c>
      <c r="AY16">
        <f t="shared" si="4"/>
        <v>1.4470085470085401</v>
      </c>
      <c r="AZ16" t="s">
        <v>159</v>
      </c>
      <c r="BA16" t="s">
        <v>155</v>
      </c>
      <c r="BB16" t="s">
        <v>164</v>
      </c>
      <c r="BC16" t="s">
        <v>155</v>
      </c>
      <c r="BD16" t="s">
        <v>158</v>
      </c>
      <c r="BE16">
        <f t="shared" si="5"/>
        <v>1.7675213675213599</v>
      </c>
      <c r="BF16" t="s">
        <v>159</v>
      </c>
      <c r="BG16" t="s">
        <v>155</v>
      </c>
      <c r="BH16" t="s">
        <v>152</v>
      </c>
      <c r="BI16" t="s">
        <v>155</v>
      </c>
      <c r="BJ16" t="s">
        <v>158</v>
      </c>
      <c r="BK16">
        <f t="shared" si="6"/>
        <v>1.6</v>
      </c>
      <c r="BL16" t="s">
        <v>159</v>
      </c>
      <c r="BM16" t="s">
        <v>155</v>
      </c>
      <c r="BN16" t="s">
        <v>151</v>
      </c>
      <c r="BO16" t="s">
        <v>155</v>
      </c>
      <c r="BP16" t="s">
        <v>158</v>
      </c>
      <c r="BQ16">
        <f t="shared" si="7"/>
        <v>1.45</v>
      </c>
      <c r="BR16" t="s">
        <v>159</v>
      </c>
      <c r="BS16" t="s">
        <v>155</v>
      </c>
      <c r="BT16" t="s">
        <v>246</v>
      </c>
      <c r="BU16" t="s">
        <v>155</v>
      </c>
      <c r="BV16" t="s">
        <v>158</v>
      </c>
      <c r="BW16">
        <f t="shared" si="8"/>
        <v>1.77</v>
      </c>
      <c r="BX16" t="s">
        <v>159</v>
      </c>
      <c r="BY16" t="s">
        <v>155</v>
      </c>
      <c r="BZ16" t="s">
        <v>247</v>
      </c>
      <c r="CA16" t="s">
        <v>155</v>
      </c>
      <c r="CB16" t="s">
        <v>158</v>
      </c>
      <c r="CC16">
        <f t="shared" si="9"/>
        <v>1.45</v>
      </c>
      <c r="CD16" t="s">
        <v>159</v>
      </c>
      <c r="CE16" t="s">
        <v>155</v>
      </c>
      <c r="CF16" t="s">
        <v>165</v>
      </c>
      <c r="CG16" t="s">
        <v>155</v>
      </c>
      <c r="CH16" t="s">
        <v>158</v>
      </c>
      <c r="CI16">
        <f t="shared" si="10"/>
        <v>1.77</v>
      </c>
      <c r="CJ16" t="s">
        <v>166</v>
      </c>
      <c r="CK16" t="s">
        <v>159</v>
      </c>
      <c r="CL16" t="str">
        <f t="shared" si="11"/>
        <v>{"window_index":15,"window_t_start":16,"window_t_end":22,"Data":"2020-03-08","R_e_median":1.6008547008547,"R_e_q0025":1.44700854700854,"R_e_q0975":1.76752136752136,"fit":1.6,"lwr":1.45,"upr":1.77,"low":1.45,"high":1.77},</v>
      </c>
      <c r="DE16">
        <v>1.6</v>
      </c>
    </row>
    <row r="17" spans="1:109">
      <c r="A17" s="9">
        <f t="shared" si="0"/>
        <v>43892</v>
      </c>
      <c r="B17" s="9">
        <v>43894</v>
      </c>
      <c r="C17">
        <v>16</v>
      </c>
      <c r="D17" s="11">
        <v>16</v>
      </c>
      <c r="E17" s="11">
        <v>17</v>
      </c>
      <c r="F17" s="11">
        <v>23</v>
      </c>
      <c r="G17" s="11">
        <v>21</v>
      </c>
      <c r="H17" s="9">
        <v>43899</v>
      </c>
      <c r="I17">
        <v>1.5589743589743501</v>
      </c>
      <c r="J17">
        <v>1.8709401709401701</v>
      </c>
      <c r="K17">
        <v>1.708547008547</v>
      </c>
      <c r="N17" t="s">
        <v>154</v>
      </c>
      <c r="O17" t="s">
        <v>155</v>
      </c>
      <c r="P17" t="s">
        <v>156</v>
      </c>
      <c r="Q17" t="s">
        <v>155</v>
      </c>
      <c r="R17" t="s">
        <v>158</v>
      </c>
      <c r="S17">
        <v>16</v>
      </c>
      <c r="T17" t="s">
        <v>159</v>
      </c>
      <c r="U17" t="s">
        <v>155</v>
      </c>
      <c r="V17" t="s">
        <v>160</v>
      </c>
      <c r="W17" t="s">
        <v>155</v>
      </c>
      <c r="X17" t="s">
        <v>158</v>
      </c>
      <c r="Y17">
        <f t="shared" si="1"/>
        <v>17</v>
      </c>
      <c r="Z17" t="s">
        <v>159</v>
      </c>
      <c r="AA17" t="s">
        <v>155</v>
      </c>
      <c r="AB17" t="s">
        <v>161</v>
      </c>
      <c r="AC17" t="s">
        <v>155</v>
      </c>
      <c r="AD17" t="s">
        <v>158</v>
      </c>
      <c r="AE17">
        <f t="shared" si="2"/>
        <v>23</v>
      </c>
      <c r="AF17" t="s">
        <v>159</v>
      </c>
      <c r="AG17" t="s">
        <v>155</v>
      </c>
      <c r="AH17" t="s">
        <v>147</v>
      </c>
      <c r="AI17" t="s">
        <v>155</v>
      </c>
      <c r="AJ17" t="s">
        <v>158</v>
      </c>
      <c r="AK17" t="s">
        <v>155</v>
      </c>
      <c r="AL17" s="83" t="s">
        <v>182</v>
      </c>
      <c r="AM17" t="s">
        <v>155</v>
      </c>
      <c r="AN17" t="s">
        <v>159</v>
      </c>
      <c r="AO17" t="s">
        <v>155</v>
      </c>
      <c r="AP17" t="s">
        <v>162</v>
      </c>
      <c r="AQ17" t="s">
        <v>155</v>
      </c>
      <c r="AR17" t="s">
        <v>158</v>
      </c>
      <c r="AS17">
        <f t="shared" si="3"/>
        <v>1.708547008547</v>
      </c>
      <c r="AT17" t="s">
        <v>159</v>
      </c>
      <c r="AU17" t="s">
        <v>155</v>
      </c>
      <c r="AV17" t="s">
        <v>163</v>
      </c>
      <c r="AW17" t="s">
        <v>155</v>
      </c>
      <c r="AX17" t="s">
        <v>158</v>
      </c>
      <c r="AY17">
        <f t="shared" si="4"/>
        <v>1.5589743589743501</v>
      </c>
      <c r="AZ17" t="s">
        <v>159</v>
      </c>
      <c r="BA17" t="s">
        <v>155</v>
      </c>
      <c r="BB17" t="s">
        <v>164</v>
      </c>
      <c r="BC17" t="s">
        <v>155</v>
      </c>
      <c r="BD17" t="s">
        <v>158</v>
      </c>
      <c r="BE17">
        <f t="shared" si="5"/>
        <v>1.8709401709401701</v>
      </c>
      <c r="BF17" t="s">
        <v>159</v>
      </c>
      <c r="BG17" t="s">
        <v>155</v>
      </c>
      <c r="BH17" t="s">
        <v>152</v>
      </c>
      <c r="BI17" t="s">
        <v>155</v>
      </c>
      <c r="BJ17" t="s">
        <v>158</v>
      </c>
      <c r="BK17">
        <f t="shared" si="6"/>
        <v>1.71</v>
      </c>
      <c r="BL17" t="s">
        <v>159</v>
      </c>
      <c r="BM17" t="s">
        <v>155</v>
      </c>
      <c r="BN17" t="s">
        <v>151</v>
      </c>
      <c r="BO17" t="s">
        <v>155</v>
      </c>
      <c r="BP17" t="s">
        <v>158</v>
      </c>
      <c r="BQ17">
        <f t="shared" si="7"/>
        <v>1.56</v>
      </c>
      <c r="BR17" t="s">
        <v>159</v>
      </c>
      <c r="BS17" t="s">
        <v>155</v>
      </c>
      <c r="BT17" t="s">
        <v>246</v>
      </c>
      <c r="BU17" t="s">
        <v>155</v>
      </c>
      <c r="BV17" t="s">
        <v>158</v>
      </c>
      <c r="BW17">
        <f t="shared" si="8"/>
        <v>1.87</v>
      </c>
      <c r="BX17" t="s">
        <v>159</v>
      </c>
      <c r="BY17" t="s">
        <v>155</v>
      </c>
      <c r="BZ17" t="s">
        <v>247</v>
      </c>
      <c r="CA17" t="s">
        <v>155</v>
      </c>
      <c r="CB17" t="s">
        <v>158</v>
      </c>
      <c r="CC17">
        <f t="shared" si="9"/>
        <v>1.56</v>
      </c>
      <c r="CD17" t="s">
        <v>159</v>
      </c>
      <c r="CE17" t="s">
        <v>155</v>
      </c>
      <c r="CF17" t="s">
        <v>165</v>
      </c>
      <c r="CG17" t="s">
        <v>155</v>
      </c>
      <c r="CH17" t="s">
        <v>158</v>
      </c>
      <c r="CI17">
        <f t="shared" si="10"/>
        <v>1.87</v>
      </c>
      <c r="CJ17" t="s">
        <v>166</v>
      </c>
      <c r="CK17" t="s">
        <v>159</v>
      </c>
      <c r="CL17" t="str">
        <f t="shared" si="11"/>
        <v>{"window_index":16,"window_t_start":17,"window_t_end":23,"Data":"2020-03-09","R_e_median":1.708547008547,"R_e_q0025":1.55897435897435,"R_e_q0975":1.87094017094017,"fit":1.71,"lwr":1.56,"upr":1.87,"low":1.56,"high":1.87},</v>
      </c>
      <c r="DE17">
        <v>1.71</v>
      </c>
    </row>
    <row r="18" spans="1:109">
      <c r="A18" s="9">
        <f t="shared" si="0"/>
        <v>43893</v>
      </c>
      <c r="B18" s="9">
        <v>43895</v>
      </c>
      <c r="C18">
        <v>17</v>
      </c>
      <c r="D18" s="11">
        <v>17</v>
      </c>
      <c r="E18" s="11">
        <v>18</v>
      </c>
      <c r="F18" s="11">
        <v>24</v>
      </c>
      <c r="G18" s="11">
        <v>22</v>
      </c>
      <c r="H18" s="9">
        <v>43900</v>
      </c>
      <c r="I18">
        <v>1.70940170940171</v>
      </c>
      <c r="J18">
        <v>2.0008547008547</v>
      </c>
      <c r="K18">
        <v>1.84786324786324</v>
      </c>
      <c r="N18" t="s">
        <v>154</v>
      </c>
      <c r="O18" t="s">
        <v>155</v>
      </c>
      <c r="P18" t="s">
        <v>156</v>
      </c>
      <c r="Q18" t="s">
        <v>155</v>
      </c>
      <c r="R18" t="s">
        <v>158</v>
      </c>
      <c r="S18">
        <v>17</v>
      </c>
      <c r="T18" t="s">
        <v>159</v>
      </c>
      <c r="U18" t="s">
        <v>155</v>
      </c>
      <c r="V18" t="s">
        <v>160</v>
      </c>
      <c r="W18" t="s">
        <v>155</v>
      </c>
      <c r="X18" t="s">
        <v>158</v>
      </c>
      <c r="Y18">
        <f t="shared" si="1"/>
        <v>18</v>
      </c>
      <c r="Z18" t="s">
        <v>159</v>
      </c>
      <c r="AA18" t="s">
        <v>155</v>
      </c>
      <c r="AB18" t="s">
        <v>161</v>
      </c>
      <c r="AC18" t="s">
        <v>155</v>
      </c>
      <c r="AD18" t="s">
        <v>158</v>
      </c>
      <c r="AE18">
        <f t="shared" si="2"/>
        <v>24</v>
      </c>
      <c r="AF18" t="s">
        <v>159</v>
      </c>
      <c r="AG18" t="s">
        <v>155</v>
      </c>
      <c r="AH18" t="s">
        <v>147</v>
      </c>
      <c r="AI18" t="s">
        <v>155</v>
      </c>
      <c r="AJ18" t="s">
        <v>158</v>
      </c>
      <c r="AK18" t="s">
        <v>155</v>
      </c>
      <c r="AL18" s="83" t="s">
        <v>183</v>
      </c>
      <c r="AM18" t="s">
        <v>155</v>
      </c>
      <c r="AN18" t="s">
        <v>159</v>
      </c>
      <c r="AO18" t="s">
        <v>155</v>
      </c>
      <c r="AP18" t="s">
        <v>162</v>
      </c>
      <c r="AQ18" t="s">
        <v>155</v>
      </c>
      <c r="AR18" t="s">
        <v>158</v>
      </c>
      <c r="AS18">
        <f t="shared" si="3"/>
        <v>1.84786324786324</v>
      </c>
      <c r="AT18" t="s">
        <v>159</v>
      </c>
      <c r="AU18" t="s">
        <v>155</v>
      </c>
      <c r="AV18" t="s">
        <v>163</v>
      </c>
      <c r="AW18" t="s">
        <v>155</v>
      </c>
      <c r="AX18" t="s">
        <v>158</v>
      </c>
      <c r="AY18">
        <f t="shared" si="4"/>
        <v>1.70940170940171</v>
      </c>
      <c r="AZ18" t="s">
        <v>159</v>
      </c>
      <c r="BA18" t="s">
        <v>155</v>
      </c>
      <c r="BB18" t="s">
        <v>164</v>
      </c>
      <c r="BC18" t="s">
        <v>155</v>
      </c>
      <c r="BD18" t="s">
        <v>158</v>
      </c>
      <c r="BE18">
        <f t="shared" si="5"/>
        <v>2.0008547008547</v>
      </c>
      <c r="BF18" t="s">
        <v>159</v>
      </c>
      <c r="BG18" t="s">
        <v>155</v>
      </c>
      <c r="BH18" t="s">
        <v>152</v>
      </c>
      <c r="BI18" t="s">
        <v>155</v>
      </c>
      <c r="BJ18" t="s">
        <v>158</v>
      </c>
      <c r="BK18">
        <f t="shared" si="6"/>
        <v>1.85</v>
      </c>
      <c r="BL18" t="s">
        <v>159</v>
      </c>
      <c r="BM18" t="s">
        <v>155</v>
      </c>
      <c r="BN18" t="s">
        <v>151</v>
      </c>
      <c r="BO18" t="s">
        <v>155</v>
      </c>
      <c r="BP18" t="s">
        <v>158</v>
      </c>
      <c r="BQ18">
        <f t="shared" si="7"/>
        <v>1.71</v>
      </c>
      <c r="BR18" t="s">
        <v>159</v>
      </c>
      <c r="BS18" t="s">
        <v>155</v>
      </c>
      <c r="BT18" t="s">
        <v>246</v>
      </c>
      <c r="BU18" t="s">
        <v>155</v>
      </c>
      <c r="BV18" t="s">
        <v>158</v>
      </c>
      <c r="BW18">
        <f t="shared" si="8"/>
        <v>2</v>
      </c>
      <c r="BX18" t="s">
        <v>159</v>
      </c>
      <c r="BY18" t="s">
        <v>155</v>
      </c>
      <c r="BZ18" t="s">
        <v>247</v>
      </c>
      <c r="CA18" t="s">
        <v>155</v>
      </c>
      <c r="CB18" t="s">
        <v>158</v>
      </c>
      <c r="CC18">
        <f t="shared" si="9"/>
        <v>1.71</v>
      </c>
      <c r="CD18" t="s">
        <v>159</v>
      </c>
      <c r="CE18" t="s">
        <v>155</v>
      </c>
      <c r="CF18" t="s">
        <v>165</v>
      </c>
      <c r="CG18" t="s">
        <v>155</v>
      </c>
      <c r="CH18" t="s">
        <v>158</v>
      </c>
      <c r="CI18">
        <f t="shared" si="10"/>
        <v>2</v>
      </c>
      <c r="CJ18" t="s">
        <v>166</v>
      </c>
      <c r="CK18" t="s">
        <v>159</v>
      </c>
      <c r="CL18" t="str">
        <f t="shared" si="11"/>
        <v>{"window_index":17,"window_t_start":18,"window_t_end":24,"Data":"2020-03-10","R_e_median":1.84786324786324,"R_e_q0025":1.70940170940171,"R_e_q0975":2.0008547008547,"fit":1.85,"lwr":1.71,"upr":2,"low":1.71,"high":2},</v>
      </c>
      <c r="DE18">
        <v>1.85</v>
      </c>
    </row>
    <row r="19" spans="1:109">
      <c r="A19" s="9">
        <f t="shared" si="0"/>
        <v>43894</v>
      </c>
      <c r="B19" s="9">
        <v>43896</v>
      </c>
      <c r="C19">
        <v>18</v>
      </c>
      <c r="D19" s="11">
        <v>18</v>
      </c>
      <c r="E19" s="11">
        <v>19</v>
      </c>
      <c r="F19" s="11">
        <v>25</v>
      </c>
      <c r="G19" s="11">
        <v>23</v>
      </c>
      <c r="H19" s="9">
        <v>43901</v>
      </c>
      <c r="I19">
        <v>1.6717948717948701</v>
      </c>
      <c r="J19">
        <v>1.93846153846153</v>
      </c>
      <c r="K19">
        <v>1.8034188034187999</v>
      </c>
      <c r="N19" t="s">
        <v>154</v>
      </c>
      <c r="O19" t="s">
        <v>155</v>
      </c>
      <c r="P19" t="s">
        <v>156</v>
      </c>
      <c r="Q19" t="s">
        <v>155</v>
      </c>
      <c r="R19" t="s">
        <v>158</v>
      </c>
      <c r="S19">
        <v>18</v>
      </c>
      <c r="T19" t="s">
        <v>159</v>
      </c>
      <c r="U19" t="s">
        <v>155</v>
      </c>
      <c r="V19" t="s">
        <v>160</v>
      </c>
      <c r="W19" t="s">
        <v>155</v>
      </c>
      <c r="X19" t="s">
        <v>158</v>
      </c>
      <c r="Y19">
        <f t="shared" si="1"/>
        <v>19</v>
      </c>
      <c r="Z19" t="s">
        <v>159</v>
      </c>
      <c r="AA19" t="s">
        <v>155</v>
      </c>
      <c r="AB19" t="s">
        <v>161</v>
      </c>
      <c r="AC19" t="s">
        <v>155</v>
      </c>
      <c r="AD19" t="s">
        <v>158</v>
      </c>
      <c r="AE19">
        <f t="shared" si="2"/>
        <v>25</v>
      </c>
      <c r="AF19" t="s">
        <v>159</v>
      </c>
      <c r="AG19" t="s">
        <v>155</v>
      </c>
      <c r="AH19" t="s">
        <v>147</v>
      </c>
      <c r="AI19" t="s">
        <v>155</v>
      </c>
      <c r="AJ19" t="s">
        <v>158</v>
      </c>
      <c r="AK19" t="s">
        <v>155</v>
      </c>
      <c r="AL19" s="83" t="s">
        <v>184</v>
      </c>
      <c r="AM19" t="s">
        <v>155</v>
      </c>
      <c r="AN19" t="s">
        <v>159</v>
      </c>
      <c r="AO19" t="s">
        <v>155</v>
      </c>
      <c r="AP19" t="s">
        <v>162</v>
      </c>
      <c r="AQ19" t="s">
        <v>155</v>
      </c>
      <c r="AR19" t="s">
        <v>158</v>
      </c>
      <c r="AS19">
        <f t="shared" si="3"/>
        <v>1.8034188034187999</v>
      </c>
      <c r="AT19" t="s">
        <v>159</v>
      </c>
      <c r="AU19" t="s">
        <v>155</v>
      </c>
      <c r="AV19" t="s">
        <v>163</v>
      </c>
      <c r="AW19" t="s">
        <v>155</v>
      </c>
      <c r="AX19" t="s">
        <v>158</v>
      </c>
      <c r="AY19">
        <f t="shared" si="4"/>
        <v>1.6717948717948701</v>
      </c>
      <c r="AZ19" t="s">
        <v>159</v>
      </c>
      <c r="BA19" t="s">
        <v>155</v>
      </c>
      <c r="BB19" t="s">
        <v>164</v>
      </c>
      <c r="BC19" t="s">
        <v>155</v>
      </c>
      <c r="BD19" t="s">
        <v>158</v>
      </c>
      <c r="BE19">
        <f t="shared" si="5"/>
        <v>1.93846153846153</v>
      </c>
      <c r="BF19" t="s">
        <v>159</v>
      </c>
      <c r="BG19" t="s">
        <v>155</v>
      </c>
      <c r="BH19" t="s">
        <v>152</v>
      </c>
      <c r="BI19" t="s">
        <v>155</v>
      </c>
      <c r="BJ19" t="s">
        <v>158</v>
      </c>
      <c r="BK19">
        <f t="shared" si="6"/>
        <v>1.8</v>
      </c>
      <c r="BL19" t="s">
        <v>159</v>
      </c>
      <c r="BM19" t="s">
        <v>155</v>
      </c>
      <c r="BN19" t="s">
        <v>151</v>
      </c>
      <c r="BO19" t="s">
        <v>155</v>
      </c>
      <c r="BP19" t="s">
        <v>158</v>
      </c>
      <c r="BQ19">
        <f t="shared" si="7"/>
        <v>1.67</v>
      </c>
      <c r="BR19" t="s">
        <v>159</v>
      </c>
      <c r="BS19" t="s">
        <v>155</v>
      </c>
      <c r="BT19" t="s">
        <v>246</v>
      </c>
      <c r="BU19" t="s">
        <v>155</v>
      </c>
      <c r="BV19" t="s">
        <v>158</v>
      </c>
      <c r="BW19">
        <f t="shared" si="8"/>
        <v>1.94</v>
      </c>
      <c r="BX19" t="s">
        <v>159</v>
      </c>
      <c r="BY19" t="s">
        <v>155</v>
      </c>
      <c r="BZ19" t="s">
        <v>247</v>
      </c>
      <c r="CA19" t="s">
        <v>155</v>
      </c>
      <c r="CB19" t="s">
        <v>158</v>
      </c>
      <c r="CC19">
        <f t="shared" si="9"/>
        <v>1.67</v>
      </c>
      <c r="CD19" t="s">
        <v>159</v>
      </c>
      <c r="CE19" t="s">
        <v>155</v>
      </c>
      <c r="CF19" t="s">
        <v>165</v>
      </c>
      <c r="CG19" t="s">
        <v>155</v>
      </c>
      <c r="CH19" t="s">
        <v>158</v>
      </c>
      <c r="CI19">
        <f t="shared" si="10"/>
        <v>1.94</v>
      </c>
      <c r="CJ19" t="s">
        <v>166</v>
      </c>
      <c r="CK19" t="s">
        <v>159</v>
      </c>
      <c r="CL19" t="str">
        <f t="shared" si="11"/>
        <v>{"window_index":18,"window_t_start":19,"window_t_end":25,"Data":"2020-03-11","R_e_median":1.8034188034188,"R_e_q0025":1.67179487179487,"R_e_q0975":1.93846153846153,"fit":1.8,"lwr":1.67,"upr":1.94,"low":1.67,"high":1.94},</v>
      </c>
      <c r="DE19">
        <v>1.8</v>
      </c>
    </row>
    <row r="20" spans="1:109">
      <c r="A20" s="9">
        <f t="shared" si="0"/>
        <v>43895</v>
      </c>
      <c r="B20" s="9">
        <v>43897</v>
      </c>
      <c r="C20">
        <v>19</v>
      </c>
      <c r="D20" s="11">
        <v>19</v>
      </c>
      <c r="E20" s="11">
        <v>20</v>
      </c>
      <c r="F20" s="11">
        <v>26</v>
      </c>
      <c r="G20" s="11">
        <v>24</v>
      </c>
      <c r="H20" s="9">
        <v>43902</v>
      </c>
      <c r="I20">
        <v>1.71965811965812</v>
      </c>
      <c r="J20">
        <v>1.9350427350427299</v>
      </c>
      <c r="K20">
        <v>1.82222222222222</v>
      </c>
      <c r="N20" t="s">
        <v>154</v>
      </c>
      <c r="O20" t="s">
        <v>155</v>
      </c>
      <c r="P20" t="s">
        <v>156</v>
      </c>
      <c r="Q20" t="s">
        <v>155</v>
      </c>
      <c r="R20" t="s">
        <v>158</v>
      </c>
      <c r="S20">
        <v>19</v>
      </c>
      <c r="T20" t="s">
        <v>159</v>
      </c>
      <c r="U20" t="s">
        <v>155</v>
      </c>
      <c r="V20" t="s">
        <v>160</v>
      </c>
      <c r="W20" t="s">
        <v>155</v>
      </c>
      <c r="X20" t="s">
        <v>158</v>
      </c>
      <c r="Y20">
        <f t="shared" si="1"/>
        <v>20</v>
      </c>
      <c r="Z20" t="s">
        <v>159</v>
      </c>
      <c r="AA20" t="s">
        <v>155</v>
      </c>
      <c r="AB20" t="s">
        <v>161</v>
      </c>
      <c r="AC20" t="s">
        <v>155</v>
      </c>
      <c r="AD20" t="s">
        <v>158</v>
      </c>
      <c r="AE20">
        <f t="shared" si="2"/>
        <v>26</v>
      </c>
      <c r="AF20" t="s">
        <v>159</v>
      </c>
      <c r="AG20" t="s">
        <v>155</v>
      </c>
      <c r="AH20" t="s">
        <v>147</v>
      </c>
      <c r="AI20" t="s">
        <v>155</v>
      </c>
      <c r="AJ20" t="s">
        <v>158</v>
      </c>
      <c r="AK20" t="s">
        <v>155</v>
      </c>
      <c r="AL20" s="83" t="s">
        <v>185</v>
      </c>
      <c r="AM20" t="s">
        <v>155</v>
      </c>
      <c r="AN20" t="s">
        <v>159</v>
      </c>
      <c r="AO20" t="s">
        <v>155</v>
      </c>
      <c r="AP20" t="s">
        <v>162</v>
      </c>
      <c r="AQ20" t="s">
        <v>155</v>
      </c>
      <c r="AR20" t="s">
        <v>158</v>
      </c>
      <c r="AS20">
        <f t="shared" si="3"/>
        <v>1.82222222222222</v>
      </c>
      <c r="AT20" t="s">
        <v>159</v>
      </c>
      <c r="AU20" t="s">
        <v>155</v>
      </c>
      <c r="AV20" t="s">
        <v>163</v>
      </c>
      <c r="AW20" t="s">
        <v>155</v>
      </c>
      <c r="AX20" t="s">
        <v>158</v>
      </c>
      <c r="AY20">
        <f t="shared" si="4"/>
        <v>1.71965811965812</v>
      </c>
      <c r="AZ20" t="s">
        <v>159</v>
      </c>
      <c r="BA20" t="s">
        <v>155</v>
      </c>
      <c r="BB20" t="s">
        <v>164</v>
      </c>
      <c r="BC20" t="s">
        <v>155</v>
      </c>
      <c r="BD20" t="s">
        <v>158</v>
      </c>
      <c r="BE20">
        <f t="shared" si="5"/>
        <v>1.9350427350427299</v>
      </c>
      <c r="BF20" t="s">
        <v>159</v>
      </c>
      <c r="BG20" t="s">
        <v>155</v>
      </c>
      <c r="BH20" t="s">
        <v>152</v>
      </c>
      <c r="BI20" t="s">
        <v>155</v>
      </c>
      <c r="BJ20" t="s">
        <v>158</v>
      </c>
      <c r="BK20">
        <f t="shared" si="6"/>
        <v>1.82</v>
      </c>
      <c r="BL20" t="s">
        <v>159</v>
      </c>
      <c r="BM20" t="s">
        <v>155</v>
      </c>
      <c r="BN20" t="s">
        <v>151</v>
      </c>
      <c r="BO20" t="s">
        <v>155</v>
      </c>
      <c r="BP20" t="s">
        <v>158</v>
      </c>
      <c r="BQ20">
        <f t="shared" si="7"/>
        <v>1.72</v>
      </c>
      <c r="BR20" t="s">
        <v>159</v>
      </c>
      <c r="BS20" t="s">
        <v>155</v>
      </c>
      <c r="BT20" t="s">
        <v>246</v>
      </c>
      <c r="BU20" t="s">
        <v>155</v>
      </c>
      <c r="BV20" t="s">
        <v>158</v>
      </c>
      <c r="BW20">
        <f t="shared" si="8"/>
        <v>1.94</v>
      </c>
      <c r="BX20" t="s">
        <v>159</v>
      </c>
      <c r="BY20" t="s">
        <v>155</v>
      </c>
      <c r="BZ20" t="s">
        <v>247</v>
      </c>
      <c r="CA20" t="s">
        <v>155</v>
      </c>
      <c r="CB20" t="s">
        <v>158</v>
      </c>
      <c r="CC20">
        <f t="shared" si="9"/>
        <v>1.72</v>
      </c>
      <c r="CD20" t="s">
        <v>159</v>
      </c>
      <c r="CE20" t="s">
        <v>155</v>
      </c>
      <c r="CF20" t="s">
        <v>165</v>
      </c>
      <c r="CG20" t="s">
        <v>155</v>
      </c>
      <c r="CH20" t="s">
        <v>158</v>
      </c>
      <c r="CI20">
        <f t="shared" si="10"/>
        <v>1.94</v>
      </c>
      <c r="CJ20" t="s">
        <v>166</v>
      </c>
      <c r="CK20" t="s">
        <v>159</v>
      </c>
      <c r="CL20" t="str">
        <f t="shared" si="11"/>
        <v>{"window_index":19,"window_t_start":20,"window_t_end":26,"Data":"2020-03-12","R_e_median":1.82222222222222,"R_e_q0025":1.71965811965812,"R_e_q0975":1.93504273504273,"fit":1.82,"lwr":1.72,"upr":1.94,"low":1.72,"high":1.94},</v>
      </c>
      <c r="DE20">
        <v>1.82</v>
      </c>
    </row>
    <row r="21" spans="1:109">
      <c r="A21" s="9">
        <f t="shared" si="0"/>
        <v>43896</v>
      </c>
      <c r="B21" s="9">
        <v>43898</v>
      </c>
      <c r="C21">
        <v>20</v>
      </c>
      <c r="D21" s="11">
        <v>20</v>
      </c>
      <c r="E21" s="11">
        <v>21</v>
      </c>
      <c r="F21" s="11">
        <v>27</v>
      </c>
      <c r="G21" s="11">
        <v>25</v>
      </c>
      <c r="H21" s="9">
        <v>43903</v>
      </c>
      <c r="I21">
        <v>1.7880341880341799</v>
      </c>
      <c r="J21">
        <v>1.9863247863247799</v>
      </c>
      <c r="K21">
        <v>1.8752136752136701</v>
      </c>
      <c r="N21" t="s">
        <v>154</v>
      </c>
      <c r="O21" t="s">
        <v>155</v>
      </c>
      <c r="P21" t="s">
        <v>156</v>
      </c>
      <c r="Q21" t="s">
        <v>155</v>
      </c>
      <c r="R21" t="s">
        <v>158</v>
      </c>
      <c r="S21">
        <v>20</v>
      </c>
      <c r="T21" t="s">
        <v>159</v>
      </c>
      <c r="U21" t="s">
        <v>155</v>
      </c>
      <c r="V21" t="s">
        <v>160</v>
      </c>
      <c r="W21" t="s">
        <v>155</v>
      </c>
      <c r="X21" t="s">
        <v>158</v>
      </c>
      <c r="Y21">
        <f t="shared" si="1"/>
        <v>21</v>
      </c>
      <c r="Z21" t="s">
        <v>159</v>
      </c>
      <c r="AA21" t="s">
        <v>155</v>
      </c>
      <c r="AB21" t="s">
        <v>161</v>
      </c>
      <c r="AC21" t="s">
        <v>155</v>
      </c>
      <c r="AD21" t="s">
        <v>158</v>
      </c>
      <c r="AE21">
        <f t="shared" si="2"/>
        <v>27</v>
      </c>
      <c r="AF21" t="s">
        <v>159</v>
      </c>
      <c r="AG21" t="s">
        <v>155</v>
      </c>
      <c r="AH21" t="s">
        <v>147</v>
      </c>
      <c r="AI21" t="s">
        <v>155</v>
      </c>
      <c r="AJ21" t="s">
        <v>158</v>
      </c>
      <c r="AK21" t="s">
        <v>155</v>
      </c>
      <c r="AL21" s="83" t="s">
        <v>186</v>
      </c>
      <c r="AM21" t="s">
        <v>155</v>
      </c>
      <c r="AN21" t="s">
        <v>159</v>
      </c>
      <c r="AO21" t="s">
        <v>155</v>
      </c>
      <c r="AP21" t="s">
        <v>162</v>
      </c>
      <c r="AQ21" t="s">
        <v>155</v>
      </c>
      <c r="AR21" t="s">
        <v>158</v>
      </c>
      <c r="AS21">
        <f t="shared" si="3"/>
        <v>1.8752136752136701</v>
      </c>
      <c r="AT21" t="s">
        <v>159</v>
      </c>
      <c r="AU21" t="s">
        <v>155</v>
      </c>
      <c r="AV21" t="s">
        <v>163</v>
      </c>
      <c r="AW21" t="s">
        <v>155</v>
      </c>
      <c r="AX21" t="s">
        <v>158</v>
      </c>
      <c r="AY21">
        <f t="shared" si="4"/>
        <v>1.7880341880341799</v>
      </c>
      <c r="AZ21" t="s">
        <v>159</v>
      </c>
      <c r="BA21" t="s">
        <v>155</v>
      </c>
      <c r="BB21" t="s">
        <v>164</v>
      </c>
      <c r="BC21" t="s">
        <v>155</v>
      </c>
      <c r="BD21" t="s">
        <v>158</v>
      </c>
      <c r="BE21">
        <f t="shared" si="5"/>
        <v>1.9863247863247799</v>
      </c>
      <c r="BF21" t="s">
        <v>159</v>
      </c>
      <c r="BG21" t="s">
        <v>155</v>
      </c>
      <c r="BH21" t="s">
        <v>152</v>
      </c>
      <c r="BI21" t="s">
        <v>155</v>
      </c>
      <c r="BJ21" t="s">
        <v>158</v>
      </c>
      <c r="BK21">
        <f t="shared" si="6"/>
        <v>1.88</v>
      </c>
      <c r="BL21" t="s">
        <v>159</v>
      </c>
      <c r="BM21" t="s">
        <v>155</v>
      </c>
      <c r="BN21" t="s">
        <v>151</v>
      </c>
      <c r="BO21" t="s">
        <v>155</v>
      </c>
      <c r="BP21" t="s">
        <v>158</v>
      </c>
      <c r="BQ21">
        <f t="shared" si="7"/>
        <v>1.79</v>
      </c>
      <c r="BR21" t="s">
        <v>159</v>
      </c>
      <c r="BS21" t="s">
        <v>155</v>
      </c>
      <c r="BT21" t="s">
        <v>246</v>
      </c>
      <c r="BU21" t="s">
        <v>155</v>
      </c>
      <c r="BV21" t="s">
        <v>158</v>
      </c>
      <c r="BW21">
        <f t="shared" si="8"/>
        <v>1.99</v>
      </c>
      <c r="BX21" t="s">
        <v>159</v>
      </c>
      <c r="BY21" t="s">
        <v>155</v>
      </c>
      <c r="BZ21" t="s">
        <v>247</v>
      </c>
      <c r="CA21" t="s">
        <v>155</v>
      </c>
      <c r="CB21" t="s">
        <v>158</v>
      </c>
      <c r="CC21">
        <f t="shared" si="9"/>
        <v>1.79</v>
      </c>
      <c r="CD21" t="s">
        <v>159</v>
      </c>
      <c r="CE21" t="s">
        <v>155</v>
      </c>
      <c r="CF21" t="s">
        <v>165</v>
      </c>
      <c r="CG21" t="s">
        <v>155</v>
      </c>
      <c r="CH21" t="s">
        <v>158</v>
      </c>
      <c r="CI21">
        <f t="shared" si="10"/>
        <v>1.99</v>
      </c>
      <c r="CJ21" t="s">
        <v>166</v>
      </c>
      <c r="CK21" t="s">
        <v>159</v>
      </c>
      <c r="CL21" t="str">
        <f t="shared" si="11"/>
        <v>{"window_index":20,"window_t_start":21,"window_t_end":27,"Data":"2020-03-13","R_e_median":1.87521367521367,"R_e_q0025":1.78803418803418,"R_e_q0975":1.98632478632478,"fit":1.88,"lwr":1.79,"upr":1.99,"low":1.79,"high":1.99},</v>
      </c>
      <c r="DE21">
        <v>1.88</v>
      </c>
    </row>
    <row r="22" spans="1:109">
      <c r="A22" s="9">
        <f t="shared" si="0"/>
        <v>43897</v>
      </c>
      <c r="B22" s="9">
        <v>43899</v>
      </c>
      <c r="C22">
        <v>21</v>
      </c>
      <c r="D22" s="11">
        <v>21</v>
      </c>
      <c r="E22" s="11">
        <v>22</v>
      </c>
      <c r="F22" s="11">
        <v>28</v>
      </c>
      <c r="G22" s="11">
        <v>26</v>
      </c>
      <c r="H22" s="9">
        <v>43904</v>
      </c>
      <c r="I22">
        <v>1.74529914529914</v>
      </c>
      <c r="J22">
        <v>1.9264957264957201</v>
      </c>
      <c r="K22">
        <v>1.83247863247863</v>
      </c>
      <c r="N22" t="s">
        <v>154</v>
      </c>
      <c r="O22" t="s">
        <v>155</v>
      </c>
      <c r="P22" t="s">
        <v>156</v>
      </c>
      <c r="Q22" t="s">
        <v>155</v>
      </c>
      <c r="R22" t="s">
        <v>158</v>
      </c>
      <c r="S22">
        <v>21</v>
      </c>
      <c r="T22" t="s">
        <v>159</v>
      </c>
      <c r="U22" t="s">
        <v>155</v>
      </c>
      <c r="V22" t="s">
        <v>160</v>
      </c>
      <c r="W22" t="s">
        <v>155</v>
      </c>
      <c r="X22" t="s">
        <v>158</v>
      </c>
      <c r="Y22">
        <f t="shared" si="1"/>
        <v>22</v>
      </c>
      <c r="Z22" t="s">
        <v>159</v>
      </c>
      <c r="AA22" t="s">
        <v>155</v>
      </c>
      <c r="AB22" t="s">
        <v>161</v>
      </c>
      <c r="AC22" t="s">
        <v>155</v>
      </c>
      <c r="AD22" t="s">
        <v>158</v>
      </c>
      <c r="AE22">
        <f t="shared" si="2"/>
        <v>28</v>
      </c>
      <c r="AF22" t="s">
        <v>159</v>
      </c>
      <c r="AG22" t="s">
        <v>155</v>
      </c>
      <c r="AH22" t="s">
        <v>147</v>
      </c>
      <c r="AI22" t="s">
        <v>155</v>
      </c>
      <c r="AJ22" t="s">
        <v>158</v>
      </c>
      <c r="AK22" t="s">
        <v>155</v>
      </c>
      <c r="AL22" s="83" t="s">
        <v>187</v>
      </c>
      <c r="AM22" t="s">
        <v>155</v>
      </c>
      <c r="AN22" t="s">
        <v>159</v>
      </c>
      <c r="AO22" t="s">
        <v>155</v>
      </c>
      <c r="AP22" t="s">
        <v>162</v>
      </c>
      <c r="AQ22" t="s">
        <v>155</v>
      </c>
      <c r="AR22" t="s">
        <v>158</v>
      </c>
      <c r="AS22">
        <f t="shared" si="3"/>
        <v>1.83247863247863</v>
      </c>
      <c r="AT22" t="s">
        <v>159</v>
      </c>
      <c r="AU22" t="s">
        <v>155</v>
      </c>
      <c r="AV22" t="s">
        <v>163</v>
      </c>
      <c r="AW22" t="s">
        <v>155</v>
      </c>
      <c r="AX22" t="s">
        <v>158</v>
      </c>
      <c r="AY22">
        <f t="shared" si="4"/>
        <v>1.74529914529914</v>
      </c>
      <c r="AZ22" t="s">
        <v>159</v>
      </c>
      <c r="BA22" t="s">
        <v>155</v>
      </c>
      <c r="BB22" t="s">
        <v>164</v>
      </c>
      <c r="BC22" t="s">
        <v>155</v>
      </c>
      <c r="BD22" t="s">
        <v>158</v>
      </c>
      <c r="BE22">
        <f t="shared" si="5"/>
        <v>1.9264957264957201</v>
      </c>
      <c r="BF22" t="s">
        <v>159</v>
      </c>
      <c r="BG22" t="s">
        <v>155</v>
      </c>
      <c r="BH22" t="s">
        <v>152</v>
      </c>
      <c r="BI22" t="s">
        <v>155</v>
      </c>
      <c r="BJ22" t="s">
        <v>158</v>
      </c>
      <c r="BK22">
        <f t="shared" si="6"/>
        <v>1.83</v>
      </c>
      <c r="BL22" t="s">
        <v>159</v>
      </c>
      <c r="BM22" t="s">
        <v>155</v>
      </c>
      <c r="BN22" t="s">
        <v>151</v>
      </c>
      <c r="BO22" t="s">
        <v>155</v>
      </c>
      <c r="BP22" t="s">
        <v>158</v>
      </c>
      <c r="BQ22">
        <f t="shared" si="7"/>
        <v>1.75</v>
      </c>
      <c r="BR22" t="s">
        <v>159</v>
      </c>
      <c r="BS22" t="s">
        <v>155</v>
      </c>
      <c r="BT22" t="s">
        <v>246</v>
      </c>
      <c r="BU22" t="s">
        <v>155</v>
      </c>
      <c r="BV22" t="s">
        <v>158</v>
      </c>
      <c r="BW22">
        <f t="shared" si="8"/>
        <v>1.93</v>
      </c>
      <c r="BX22" t="s">
        <v>159</v>
      </c>
      <c r="BY22" t="s">
        <v>155</v>
      </c>
      <c r="BZ22" t="s">
        <v>247</v>
      </c>
      <c r="CA22" t="s">
        <v>155</v>
      </c>
      <c r="CB22" t="s">
        <v>158</v>
      </c>
      <c r="CC22">
        <f t="shared" si="9"/>
        <v>1.75</v>
      </c>
      <c r="CD22" t="s">
        <v>159</v>
      </c>
      <c r="CE22" t="s">
        <v>155</v>
      </c>
      <c r="CF22" t="s">
        <v>165</v>
      </c>
      <c r="CG22" t="s">
        <v>155</v>
      </c>
      <c r="CH22" t="s">
        <v>158</v>
      </c>
      <c r="CI22">
        <f t="shared" si="10"/>
        <v>1.93</v>
      </c>
      <c r="CJ22" t="s">
        <v>166</v>
      </c>
      <c r="CK22" t="s">
        <v>159</v>
      </c>
      <c r="CL22" t="str">
        <f t="shared" si="11"/>
        <v>{"window_index":21,"window_t_start":22,"window_t_end":28,"Data":"2020-03-14","R_e_median":1.83247863247863,"R_e_q0025":1.74529914529914,"R_e_q0975":1.92649572649572,"fit":1.83,"lwr":1.75,"upr":1.93,"low":1.75,"high":1.93},</v>
      </c>
      <c r="DE22">
        <v>1.83</v>
      </c>
    </row>
    <row r="23" spans="1:109">
      <c r="A23" s="9">
        <f t="shared" si="0"/>
        <v>43898</v>
      </c>
      <c r="B23" s="9">
        <v>43900</v>
      </c>
      <c r="C23">
        <v>22</v>
      </c>
      <c r="D23" s="11">
        <v>22</v>
      </c>
      <c r="E23" s="11">
        <v>23</v>
      </c>
      <c r="F23" s="11">
        <v>29</v>
      </c>
      <c r="G23" s="11">
        <v>27</v>
      </c>
      <c r="H23" s="9">
        <v>43905</v>
      </c>
      <c r="I23">
        <v>1.7470085470085399</v>
      </c>
      <c r="J23">
        <v>1.9111111111111101</v>
      </c>
      <c r="K23">
        <v>1.82735042735042</v>
      </c>
      <c r="N23" t="s">
        <v>154</v>
      </c>
      <c r="O23" t="s">
        <v>155</v>
      </c>
      <c r="P23" t="s">
        <v>156</v>
      </c>
      <c r="Q23" t="s">
        <v>155</v>
      </c>
      <c r="R23" t="s">
        <v>158</v>
      </c>
      <c r="S23">
        <v>22</v>
      </c>
      <c r="T23" t="s">
        <v>159</v>
      </c>
      <c r="U23" t="s">
        <v>155</v>
      </c>
      <c r="V23" t="s">
        <v>160</v>
      </c>
      <c r="W23" t="s">
        <v>155</v>
      </c>
      <c r="X23" t="s">
        <v>158</v>
      </c>
      <c r="Y23">
        <f t="shared" si="1"/>
        <v>23</v>
      </c>
      <c r="Z23" t="s">
        <v>159</v>
      </c>
      <c r="AA23" t="s">
        <v>155</v>
      </c>
      <c r="AB23" t="s">
        <v>161</v>
      </c>
      <c r="AC23" t="s">
        <v>155</v>
      </c>
      <c r="AD23" t="s">
        <v>158</v>
      </c>
      <c r="AE23">
        <f t="shared" si="2"/>
        <v>29</v>
      </c>
      <c r="AF23" t="s">
        <v>159</v>
      </c>
      <c r="AG23" t="s">
        <v>155</v>
      </c>
      <c r="AH23" t="s">
        <v>147</v>
      </c>
      <c r="AI23" t="s">
        <v>155</v>
      </c>
      <c r="AJ23" t="s">
        <v>158</v>
      </c>
      <c r="AK23" t="s">
        <v>155</v>
      </c>
      <c r="AL23" s="83" t="s">
        <v>188</v>
      </c>
      <c r="AM23" t="s">
        <v>155</v>
      </c>
      <c r="AN23" t="s">
        <v>159</v>
      </c>
      <c r="AO23" t="s">
        <v>155</v>
      </c>
      <c r="AP23" t="s">
        <v>162</v>
      </c>
      <c r="AQ23" t="s">
        <v>155</v>
      </c>
      <c r="AR23" t="s">
        <v>158</v>
      </c>
      <c r="AS23">
        <f t="shared" si="3"/>
        <v>1.82735042735042</v>
      </c>
      <c r="AT23" t="s">
        <v>159</v>
      </c>
      <c r="AU23" t="s">
        <v>155</v>
      </c>
      <c r="AV23" t="s">
        <v>163</v>
      </c>
      <c r="AW23" t="s">
        <v>155</v>
      </c>
      <c r="AX23" t="s">
        <v>158</v>
      </c>
      <c r="AY23">
        <f t="shared" si="4"/>
        <v>1.7470085470085399</v>
      </c>
      <c r="AZ23" t="s">
        <v>159</v>
      </c>
      <c r="BA23" t="s">
        <v>155</v>
      </c>
      <c r="BB23" t="s">
        <v>164</v>
      </c>
      <c r="BC23" t="s">
        <v>155</v>
      </c>
      <c r="BD23" t="s">
        <v>158</v>
      </c>
      <c r="BE23">
        <f t="shared" si="5"/>
        <v>1.9111111111111101</v>
      </c>
      <c r="BF23" t="s">
        <v>159</v>
      </c>
      <c r="BG23" t="s">
        <v>155</v>
      </c>
      <c r="BH23" t="s">
        <v>152</v>
      </c>
      <c r="BI23" t="s">
        <v>155</v>
      </c>
      <c r="BJ23" t="s">
        <v>158</v>
      </c>
      <c r="BK23">
        <f t="shared" si="6"/>
        <v>1.83</v>
      </c>
      <c r="BL23" t="s">
        <v>159</v>
      </c>
      <c r="BM23" t="s">
        <v>155</v>
      </c>
      <c r="BN23" t="s">
        <v>151</v>
      </c>
      <c r="BO23" t="s">
        <v>155</v>
      </c>
      <c r="BP23" t="s">
        <v>158</v>
      </c>
      <c r="BQ23">
        <f t="shared" si="7"/>
        <v>1.75</v>
      </c>
      <c r="BR23" t="s">
        <v>159</v>
      </c>
      <c r="BS23" t="s">
        <v>155</v>
      </c>
      <c r="BT23" t="s">
        <v>246</v>
      </c>
      <c r="BU23" t="s">
        <v>155</v>
      </c>
      <c r="BV23" t="s">
        <v>158</v>
      </c>
      <c r="BW23">
        <f t="shared" si="8"/>
        <v>1.91</v>
      </c>
      <c r="BX23" t="s">
        <v>159</v>
      </c>
      <c r="BY23" t="s">
        <v>155</v>
      </c>
      <c r="BZ23" t="s">
        <v>247</v>
      </c>
      <c r="CA23" t="s">
        <v>155</v>
      </c>
      <c r="CB23" t="s">
        <v>158</v>
      </c>
      <c r="CC23">
        <f t="shared" si="9"/>
        <v>1.75</v>
      </c>
      <c r="CD23" t="s">
        <v>159</v>
      </c>
      <c r="CE23" t="s">
        <v>155</v>
      </c>
      <c r="CF23" t="s">
        <v>165</v>
      </c>
      <c r="CG23" t="s">
        <v>155</v>
      </c>
      <c r="CH23" t="s">
        <v>158</v>
      </c>
      <c r="CI23">
        <f t="shared" si="10"/>
        <v>1.91</v>
      </c>
      <c r="CJ23" t="s">
        <v>166</v>
      </c>
      <c r="CK23" t="s">
        <v>159</v>
      </c>
      <c r="CL23" t="str">
        <f t="shared" si="11"/>
        <v>{"window_index":22,"window_t_start":23,"window_t_end":29,"Data":"2020-03-15","R_e_median":1.82735042735042,"R_e_q0025":1.74700854700854,"R_e_q0975":1.91111111111111,"fit":1.83,"lwr":1.75,"upr":1.91,"low":1.75,"high":1.91},</v>
      </c>
      <c r="DE23">
        <v>1.83</v>
      </c>
    </row>
    <row r="24" spans="1:109">
      <c r="A24" s="9">
        <f t="shared" si="0"/>
        <v>43899</v>
      </c>
      <c r="B24" s="9">
        <v>43901</v>
      </c>
      <c r="C24">
        <v>23</v>
      </c>
      <c r="D24" s="11">
        <v>23</v>
      </c>
      <c r="E24" s="11">
        <v>24</v>
      </c>
      <c r="F24" s="11">
        <v>30</v>
      </c>
      <c r="G24" s="11">
        <v>28</v>
      </c>
      <c r="H24" s="9">
        <v>43906</v>
      </c>
      <c r="I24">
        <v>1.7008547008546999</v>
      </c>
      <c r="J24">
        <v>1.84102564102564</v>
      </c>
      <c r="K24">
        <v>1.7777777777777699</v>
      </c>
      <c r="N24" t="s">
        <v>154</v>
      </c>
      <c r="O24" t="s">
        <v>155</v>
      </c>
      <c r="P24" t="s">
        <v>156</v>
      </c>
      <c r="Q24" t="s">
        <v>155</v>
      </c>
      <c r="R24" t="s">
        <v>158</v>
      </c>
      <c r="S24">
        <v>23</v>
      </c>
      <c r="T24" t="s">
        <v>159</v>
      </c>
      <c r="U24" t="s">
        <v>155</v>
      </c>
      <c r="V24" t="s">
        <v>160</v>
      </c>
      <c r="W24" t="s">
        <v>155</v>
      </c>
      <c r="X24" t="s">
        <v>158</v>
      </c>
      <c r="Y24">
        <f t="shared" si="1"/>
        <v>24</v>
      </c>
      <c r="Z24" t="s">
        <v>159</v>
      </c>
      <c r="AA24" t="s">
        <v>155</v>
      </c>
      <c r="AB24" t="s">
        <v>161</v>
      </c>
      <c r="AC24" t="s">
        <v>155</v>
      </c>
      <c r="AD24" t="s">
        <v>158</v>
      </c>
      <c r="AE24">
        <f t="shared" si="2"/>
        <v>30</v>
      </c>
      <c r="AF24" t="s">
        <v>159</v>
      </c>
      <c r="AG24" t="s">
        <v>155</v>
      </c>
      <c r="AH24" t="s">
        <v>147</v>
      </c>
      <c r="AI24" t="s">
        <v>155</v>
      </c>
      <c r="AJ24" t="s">
        <v>158</v>
      </c>
      <c r="AK24" t="s">
        <v>155</v>
      </c>
      <c r="AL24" s="83" t="s">
        <v>189</v>
      </c>
      <c r="AM24" t="s">
        <v>155</v>
      </c>
      <c r="AN24" t="s">
        <v>159</v>
      </c>
      <c r="AO24" t="s">
        <v>155</v>
      </c>
      <c r="AP24" t="s">
        <v>162</v>
      </c>
      <c r="AQ24" t="s">
        <v>155</v>
      </c>
      <c r="AR24" t="s">
        <v>158</v>
      </c>
      <c r="AS24">
        <f t="shared" si="3"/>
        <v>1.7777777777777699</v>
      </c>
      <c r="AT24" t="s">
        <v>159</v>
      </c>
      <c r="AU24" t="s">
        <v>155</v>
      </c>
      <c r="AV24" t="s">
        <v>163</v>
      </c>
      <c r="AW24" t="s">
        <v>155</v>
      </c>
      <c r="AX24" t="s">
        <v>158</v>
      </c>
      <c r="AY24">
        <f t="shared" si="4"/>
        <v>1.7008547008546999</v>
      </c>
      <c r="AZ24" t="s">
        <v>159</v>
      </c>
      <c r="BA24" t="s">
        <v>155</v>
      </c>
      <c r="BB24" t="s">
        <v>164</v>
      </c>
      <c r="BC24" t="s">
        <v>155</v>
      </c>
      <c r="BD24" t="s">
        <v>158</v>
      </c>
      <c r="BE24">
        <f t="shared" si="5"/>
        <v>1.84102564102564</v>
      </c>
      <c r="BF24" t="s">
        <v>159</v>
      </c>
      <c r="BG24" t="s">
        <v>155</v>
      </c>
      <c r="BH24" t="s">
        <v>152</v>
      </c>
      <c r="BI24" t="s">
        <v>155</v>
      </c>
      <c r="BJ24" t="s">
        <v>158</v>
      </c>
      <c r="BK24">
        <f t="shared" si="6"/>
        <v>1.78</v>
      </c>
      <c r="BL24" t="s">
        <v>159</v>
      </c>
      <c r="BM24" t="s">
        <v>155</v>
      </c>
      <c r="BN24" t="s">
        <v>151</v>
      </c>
      <c r="BO24" t="s">
        <v>155</v>
      </c>
      <c r="BP24" t="s">
        <v>158</v>
      </c>
      <c r="BQ24">
        <f t="shared" si="7"/>
        <v>1.7</v>
      </c>
      <c r="BR24" t="s">
        <v>159</v>
      </c>
      <c r="BS24" t="s">
        <v>155</v>
      </c>
      <c r="BT24" t="s">
        <v>246</v>
      </c>
      <c r="BU24" t="s">
        <v>155</v>
      </c>
      <c r="BV24" t="s">
        <v>158</v>
      </c>
      <c r="BW24">
        <f t="shared" si="8"/>
        <v>1.84</v>
      </c>
      <c r="BX24" t="s">
        <v>159</v>
      </c>
      <c r="BY24" t="s">
        <v>155</v>
      </c>
      <c r="BZ24" t="s">
        <v>247</v>
      </c>
      <c r="CA24" t="s">
        <v>155</v>
      </c>
      <c r="CB24" t="s">
        <v>158</v>
      </c>
      <c r="CC24">
        <f t="shared" si="9"/>
        <v>1.7</v>
      </c>
      <c r="CD24" t="s">
        <v>159</v>
      </c>
      <c r="CE24" t="s">
        <v>155</v>
      </c>
      <c r="CF24" t="s">
        <v>165</v>
      </c>
      <c r="CG24" t="s">
        <v>155</v>
      </c>
      <c r="CH24" t="s">
        <v>158</v>
      </c>
      <c r="CI24">
        <f t="shared" si="10"/>
        <v>1.84</v>
      </c>
      <c r="CJ24" t="s">
        <v>166</v>
      </c>
      <c r="CK24" t="s">
        <v>159</v>
      </c>
      <c r="CL24" t="str">
        <f t="shared" si="11"/>
        <v>{"window_index":23,"window_t_start":24,"window_t_end":30,"Data":"2020-03-16","R_e_median":1.77777777777777,"R_e_q0025":1.7008547008547,"R_e_q0975":1.84102564102564,"fit":1.78,"lwr":1.7,"upr":1.84,"low":1.7,"high":1.84},</v>
      </c>
      <c r="DE24">
        <v>1.78</v>
      </c>
    </row>
    <row r="25" spans="1:109">
      <c r="A25" s="9">
        <f t="shared" si="0"/>
        <v>43900</v>
      </c>
      <c r="B25" s="9">
        <v>43902</v>
      </c>
      <c r="C25">
        <v>24</v>
      </c>
      <c r="D25" s="11">
        <v>24</v>
      </c>
      <c r="E25" s="11">
        <v>25</v>
      </c>
      <c r="F25" s="11">
        <v>31</v>
      </c>
      <c r="G25" s="11">
        <v>29</v>
      </c>
      <c r="H25" s="9">
        <v>43907</v>
      </c>
      <c r="I25">
        <v>1.61709401709401</v>
      </c>
      <c r="J25">
        <v>1.75555555555555</v>
      </c>
      <c r="K25">
        <v>1.6854700854700799</v>
      </c>
      <c r="N25" t="s">
        <v>154</v>
      </c>
      <c r="O25" t="s">
        <v>155</v>
      </c>
      <c r="P25" t="s">
        <v>156</v>
      </c>
      <c r="Q25" t="s">
        <v>155</v>
      </c>
      <c r="R25" t="s">
        <v>158</v>
      </c>
      <c r="S25">
        <v>24</v>
      </c>
      <c r="T25" t="s">
        <v>159</v>
      </c>
      <c r="U25" t="s">
        <v>155</v>
      </c>
      <c r="V25" t="s">
        <v>160</v>
      </c>
      <c r="W25" t="s">
        <v>155</v>
      </c>
      <c r="X25" t="s">
        <v>158</v>
      </c>
      <c r="Y25">
        <f t="shared" si="1"/>
        <v>25</v>
      </c>
      <c r="Z25" t="s">
        <v>159</v>
      </c>
      <c r="AA25" t="s">
        <v>155</v>
      </c>
      <c r="AB25" t="s">
        <v>161</v>
      </c>
      <c r="AC25" t="s">
        <v>155</v>
      </c>
      <c r="AD25" t="s">
        <v>158</v>
      </c>
      <c r="AE25">
        <f t="shared" si="2"/>
        <v>31</v>
      </c>
      <c r="AF25" t="s">
        <v>159</v>
      </c>
      <c r="AG25" t="s">
        <v>155</v>
      </c>
      <c r="AH25" t="s">
        <v>147</v>
      </c>
      <c r="AI25" t="s">
        <v>155</v>
      </c>
      <c r="AJ25" t="s">
        <v>158</v>
      </c>
      <c r="AK25" t="s">
        <v>155</v>
      </c>
      <c r="AL25" s="83" t="s">
        <v>190</v>
      </c>
      <c r="AM25" t="s">
        <v>155</v>
      </c>
      <c r="AN25" t="s">
        <v>159</v>
      </c>
      <c r="AO25" t="s">
        <v>155</v>
      </c>
      <c r="AP25" t="s">
        <v>162</v>
      </c>
      <c r="AQ25" t="s">
        <v>155</v>
      </c>
      <c r="AR25" t="s">
        <v>158</v>
      </c>
      <c r="AS25">
        <f t="shared" si="3"/>
        <v>1.6854700854700799</v>
      </c>
      <c r="AT25" t="s">
        <v>159</v>
      </c>
      <c r="AU25" t="s">
        <v>155</v>
      </c>
      <c r="AV25" t="s">
        <v>163</v>
      </c>
      <c r="AW25" t="s">
        <v>155</v>
      </c>
      <c r="AX25" t="s">
        <v>158</v>
      </c>
      <c r="AY25">
        <f t="shared" si="4"/>
        <v>1.61709401709401</v>
      </c>
      <c r="AZ25" t="s">
        <v>159</v>
      </c>
      <c r="BA25" t="s">
        <v>155</v>
      </c>
      <c r="BB25" t="s">
        <v>164</v>
      </c>
      <c r="BC25" t="s">
        <v>155</v>
      </c>
      <c r="BD25" t="s">
        <v>158</v>
      </c>
      <c r="BE25">
        <f t="shared" si="5"/>
        <v>1.75555555555555</v>
      </c>
      <c r="BF25" t="s">
        <v>159</v>
      </c>
      <c r="BG25" t="s">
        <v>155</v>
      </c>
      <c r="BH25" t="s">
        <v>152</v>
      </c>
      <c r="BI25" t="s">
        <v>155</v>
      </c>
      <c r="BJ25" t="s">
        <v>158</v>
      </c>
      <c r="BK25">
        <f t="shared" si="6"/>
        <v>1.69</v>
      </c>
      <c r="BL25" t="s">
        <v>159</v>
      </c>
      <c r="BM25" t="s">
        <v>155</v>
      </c>
      <c r="BN25" t="s">
        <v>151</v>
      </c>
      <c r="BO25" t="s">
        <v>155</v>
      </c>
      <c r="BP25" t="s">
        <v>158</v>
      </c>
      <c r="BQ25">
        <f t="shared" si="7"/>
        <v>1.62</v>
      </c>
      <c r="BR25" t="s">
        <v>159</v>
      </c>
      <c r="BS25" t="s">
        <v>155</v>
      </c>
      <c r="BT25" t="s">
        <v>246</v>
      </c>
      <c r="BU25" t="s">
        <v>155</v>
      </c>
      <c r="BV25" t="s">
        <v>158</v>
      </c>
      <c r="BW25">
        <f t="shared" si="8"/>
        <v>1.76</v>
      </c>
      <c r="BX25" t="s">
        <v>159</v>
      </c>
      <c r="BY25" t="s">
        <v>155</v>
      </c>
      <c r="BZ25" t="s">
        <v>247</v>
      </c>
      <c r="CA25" t="s">
        <v>155</v>
      </c>
      <c r="CB25" t="s">
        <v>158</v>
      </c>
      <c r="CC25">
        <f t="shared" si="9"/>
        <v>1.62</v>
      </c>
      <c r="CD25" t="s">
        <v>159</v>
      </c>
      <c r="CE25" t="s">
        <v>155</v>
      </c>
      <c r="CF25" t="s">
        <v>165</v>
      </c>
      <c r="CG25" t="s">
        <v>155</v>
      </c>
      <c r="CH25" t="s">
        <v>158</v>
      </c>
      <c r="CI25">
        <f t="shared" si="10"/>
        <v>1.76</v>
      </c>
      <c r="CJ25" t="s">
        <v>166</v>
      </c>
      <c r="CK25" t="s">
        <v>159</v>
      </c>
      <c r="CL25" t="str">
        <f t="shared" si="11"/>
        <v>{"window_index":24,"window_t_start":25,"window_t_end":31,"Data":"2020-03-17","R_e_median":1.68547008547008,"R_e_q0025":1.61709401709401,"R_e_q0975":1.75555555555555,"fit":1.69,"lwr":1.62,"upr":1.76,"low":1.62,"high":1.76},</v>
      </c>
      <c r="DE25">
        <v>1.69</v>
      </c>
    </row>
    <row r="26" spans="1:109">
      <c r="A26" s="9">
        <f t="shared" si="0"/>
        <v>43901</v>
      </c>
      <c r="B26" s="9">
        <v>43903</v>
      </c>
      <c r="C26">
        <v>25</v>
      </c>
      <c r="D26" s="11">
        <v>25</v>
      </c>
      <c r="E26" s="11">
        <v>26</v>
      </c>
      <c r="F26" s="11">
        <v>32</v>
      </c>
      <c r="G26" s="11">
        <v>30</v>
      </c>
      <c r="H26" s="9">
        <v>43908</v>
      </c>
      <c r="I26">
        <v>1.5846153846153801</v>
      </c>
      <c r="J26">
        <v>1.71452991452991</v>
      </c>
      <c r="K26">
        <v>1.6555555555555499</v>
      </c>
      <c r="N26" t="s">
        <v>154</v>
      </c>
      <c r="O26" t="s">
        <v>155</v>
      </c>
      <c r="P26" t="s">
        <v>156</v>
      </c>
      <c r="Q26" t="s">
        <v>155</v>
      </c>
      <c r="R26" t="s">
        <v>158</v>
      </c>
      <c r="S26">
        <v>25</v>
      </c>
      <c r="T26" t="s">
        <v>159</v>
      </c>
      <c r="U26" t="s">
        <v>155</v>
      </c>
      <c r="V26" t="s">
        <v>160</v>
      </c>
      <c r="W26" t="s">
        <v>155</v>
      </c>
      <c r="X26" t="s">
        <v>158</v>
      </c>
      <c r="Y26">
        <f t="shared" si="1"/>
        <v>26</v>
      </c>
      <c r="Z26" t="s">
        <v>159</v>
      </c>
      <c r="AA26" t="s">
        <v>155</v>
      </c>
      <c r="AB26" t="s">
        <v>161</v>
      </c>
      <c r="AC26" t="s">
        <v>155</v>
      </c>
      <c r="AD26" t="s">
        <v>158</v>
      </c>
      <c r="AE26">
        <f t="shared" si="2"/>
        <v>32</v>
      </c>
      <c r="AF26" t="s">
        <v>159</v>
      </c>
      <c r="AG26" t="s">
        <v>155</v>
      </c>
      <c r="AH26" t="s">
        <v>147</v>
      </c>
      <c r="AI26" t="s">
        <v>155</v>
      </c>
      <c r="AJ26" t="s">
        <v>158</v>
      </c>
      <c r="AK26" t="s">
        <v>155</v>
      </c>
      <c r="AL26" s="83" t="s">
        <v>191</v>
      </c>
      <c r="AM26" t="s">
        <v>155</v>
      </c>
      <c r="AN26" t="s">
        <v>159</v>
      </c>
      <c r="AO26" t="s">
        <v>155</v>
      </c>
      <c r="AP26" t="s">
        <v>162</v>
      </c>
      <c r="AQ26" t="s">
        <v>155</v>
      </c>
      <c r="AR26" t="s">
        <v>158</v>
      </c>
      <c r="AS26">
        <f t="shared" si="3"/>
        <v>1.6555555555555499</v>
      </c>
      <c r="AT26" t="s">
        <v>159</v>
      </c>
      <c r="AU26" t="s">
        <v>155</v>
      </c>
      <c r="AV26" t="s">
        <v>163</v>
      </c>
      <c r="AW26" t="s">
        <v>155</v>
      </c>
      <c r="AX26" t="s">
        <v>158</v>
      </c>
      <c r="AY26">
        <f t="shared" si="4"/>
        <v>1.5846153846153801</v>
      </c>
      <c r="AZ26" t="s">
        <v>159</v>
      </c>
      <c r="BA26" t="s">
        <v>155</v>
      </c>
      <c r="BB26" t="s">
        <v>164</v>
      </c>
      <c r="BC26" t="s">
        <v>155</v>
      </c>
      <c r="BD26" t="s">
        <v>158</v>
      </c>
      <c r="BE26">
        <f t="shared" si="5"/>
        <v>1.71452991452991</v>
      </c>
      <c r="BF26" t="s">
        <v>159</v>
      </c>
      <c r="BG26" t="s">
        <v>155</v>
      </c>
      <c r="BH26" t="s">
        <v>152</v>
      </c>
      <c r="BI26" t="s">
        <v>155</v>
      </c>
      <c r="BJ26" t="s">
        <v>158</v>
      </c>
      <c r="BK26">
        <f t="shared" si="6"/>
        <v>1.66</v>
      </c>
      <c r="BL26" t="s">
        <v>159</v>
      </c>
      <c r="BM26" t="s">
        <v>155</v>
      </c>
      <c r="BN26" t="s">
        <v>151</v>
      </c>
      <c r="BO26" t="s">
        <v>155</v>
      </c>
      <c r="BP26" t="s">
        <v>158</v>
      </c>
      <c r="BQ26">
        <f t="shared" si="7"/>
        <v>1.58</v>
      </c>
      <c r="BR26" t="s">
        <v>159</v>
      </c>
      <c r="BS26" t="s">
        <v>155</v>
      </c>
      <c r="BT26" t="s">
        <v>246</v>
      </c>
      <c r="BU26" t="s">
        <v>155</v>
      </c>
      <c r="BV26" t="s">
        <v>158</v>
      </c>
      <c r="BW26">
        <f t="shared" si="8"/>
        <v>1.71</v>
      </c>
      <c r="BX26" t="s">
        <v>159</v>
      </c>
      <c r="BY26" t="s">
        <v>155</v>
      </c>
      <c r="BZ26" t="s">
        <v>247</v>
      </c>
      <c r="CA26" t="s">
        <v>155</v>
      </c>
      <c r="CB26" t="s">
        <v>158</v>
      </c>
      <c r="CC26">
        <f t="shared" si="9"/>
        <v>1.58</v>
      </c>
      <c r="CD26" t="s">
        <v>159</v>
      </c>
      <c r="CE26" t="s">
        <v>155</v>
      </c>
      <c r="CF26" t="s">
        <v>165</v>
      </c>
      <c r="CG26" t="s">
        <v>155</v>
      </c>
      <c r="CH26" t="s">
        <v>158</v>
      </c>
      <c r="CI26">
        <f t="shared" si="10"/>
        <v>1.71</v>
      </c>
      <c r="CJ26" t="s">
        <v>166</v>
      </c>
      <c r="CK26" t="s">
        <v>159</v>
      </c>
      <c r="CL26" t="str">
        <f t="shared" si="11"/>
        <v>{"window_index":25,"window_t_start":26,"window_t_end":32,"Data":"2020-03-18","R_e_median":1.65555555555555,"R_e_q0025":1.58461538461538,"R_e_q0975":1.71452991452991,"fit":1.66,"lwr":1.58,"upr":1.71,"low":1.58,"high":1.71},</v>
      </c>
      <c r="DE26">
        <v>1.66</v>
      </c>
    </row>
    <row r="27" spans="1:109">
      <c r="A27" s="9">
        <f t="shared" si="0"/>
        <v>43902</v>
      </c>
      <c r="B27" s="9">
        <v>43904</v>
      </c>
      <c r="C27">
        <v>26</v>
      </c>
      <c r="D27" s="11">
        <v>26</v>
      </c>
      <c r="E27" s="11">
        <v>27</v>
      </c>
      <c r="F27" s="11">
        <v>33</v>
      </c>
      <c r="G27" s="11">
        <v>31</v>
      </c>
      <c r="H27" s="9">
        <v>43909</v>
      </c>
      <c r="I27">
        <v>1.5042735042735</v>
      </c>
      <c r="J27">
        <v>1.6358974358974301</v>
      </c>
      <c r="K27">
        <v>1.5757359924026499</v>
      </c>
      <c r="N27" t="s">
        <v>154</v>
      </c>
      <c r="O27" t="s">
        <v>155</v>
      </c>
      <c r="P27" t="s">
        <v>156</v>
      </c>
      <c r="Q27" t="s">
        <v>155</v>
      </c>
      <c r="R27" t="s">
        <v>158</v>
      </c>
      <c r="S27">
        <v>26</v>
      </c>
      <c r="T27" t="s">
        <v>159</v>
      </c>
      <c r="U27" t="s">
        <v>155</v>
      </c>
      <c r="V27" t="s">
        <v>160</v>
      </c>
      <c r="W27" t="s">
        <v>155</v>
      </c>
      <c r="X27" t="s">
        <v>158</v>
      </c>
      <c r="Y27">
        <f t="shared" si="1"/>
        <v>27</v>
      </c>
      <c r="Z27" t="s">
        <v>159</v>
      </c>
      <c r="AA27" t="s">
        <v>155</v>
      </c>
      <c r="AB27" t="s">
        <v>161</v>
      </c>
      <c r="AC27" t="s">
        <v>155</v>
      </c>
      <c r="AD27" t="s">
        <v>158</v>
      </c>
      <c r="AE27">
        <f t="shared" si="2"/>
        <v>33</v>
      </c>
      <c r="AF27" t="s">
        <v>159</v>
      </c>
      <c r="AG27" t="s">
        <v>155</v>
      </c>
      <c r="AH27" t="s">
        <v>147</v>
      </c>
      <c r="AI27" t="s">
        <v>155</v>
      </c>
      <c r="AJ27" t="s">
        <v>158</v>
      </c>
      <c r="AK27" t="s">
        <v>155</v>
      </c>
      <c r="AL27" s="83" t="s">
        <v>192</v>
      </c>
      <c r="AM27" t="s">
        <v>155</v>
      </c>
      <c r="AN27" t="s">
        <v>159</v>
      </c>
      <c r="AO27" t="s">
        <v>155</v>
      </c>
      <c r="AP27" t="s">
        <v>162</v>
      </c>
      <c r="AQ27" t="s">
        <v>155</v>
      </c>
      <c r="AR27" t="s">
        <v>158</v>
      </c>
      <c r="AS27">
        <f t="shared" si="3"/>
        <v>1.5757359924026499</v>
      </c>
      <c r="AT27" t="s">
        <v>159</v>
      </c>
      <c r="AU27" t="s">
        <v>155</v>
      </c>
      <c r="AV27" t="s">
        <v>163</v>
      </c>
      <c r="AW27" t="s">
        <v>155</v>
      </c>
      <c r="AX27" t="s">
        <v>158</v>
      </c>
      <c r="AY27">
        <f t="shared" si="4"/>
        <v>1.5042735042735</v>
      </c>
      <c r="AZ27" t="s">
        <v>159</v>
      </c>
      <c r="BA27" t="s">
        <v>155</v>
      </c>
      <c r="BB27" t="s">
        <v>164</v>
      </c>
      <c r="BC27" t="s">
        <v>155</v>
      </c>
      <c r="BD27" t="s">
        <v>158</v>
      </c>
      <c r="BE27">
        <f t="shared" si="5"/>
        <v>1.6358974358974301</v>
      </c>
      <c r="BF27" t="s">
        <v>159</v>
      </c>
      <c r="BG27" t="s">
        <v>155</v>
      </c>
      <c r="BH27" t="s">
        <v>152</v>
      </c>
      <c r="BI27" t="s">
        <v>155</v>
      </c>
      <c r="BJ27" t="s">
        <v>158</v>
      </c>
      <c r="BK27">
        <f t="shared" si="6"/>
        <v>1.58</v>
      </c>
      <c r="BL27" t="s">
        <v>159</v>
      </c>
      <c r="BM27" t="s">
        <v>155</v>
      </c>
      <c r="BN27" t="s">
        <v>151</v>
      </c>
      <c r="BO27" t="s">
        <v>155</v>
      </c>
      <c r="BP27" t="s">
        <v>158</v>
      </c>
      <c r="BQ27">
        <f t="shared" si="7"/>
        <v>1.5</v>
      </c>
      <c r="BR27" t="s">
        <v>159</v>
      </c>
      <c r="BS27" t="s">
        <v>155</v>
      </c>
      <c r="BT27" t="s">
        <v>246</v>
      </c>
      <c r="BU27" t="s">
        <v>155</v>
      </c>
      <c r="BV27" t="s">
        <v>158</v>
      </c>
      <c r="BW27">
        <f t="shared" si="8"/>
        <v>1.64</v>
      </c>
      <c r="BX27" t="s">
        <v>159</v>
      </c>
      <c r="BY27" t="s">
        <v>155</v>
      </c>
      <c r="BZ27" t="s">
        <v>247</v>
      </c>
      <c r="CA27" t="s">
        <v>155</v>
      </c>
      <c r="CB27" t="s">
        <v>158</v>
      </c>
      <c r="CC27">
        <f t="shared" si="9"/>
        <v>1.5</v>
      </c>
      <c r="CD27" t="s">
        <v>159</v>
      </c>
      <c r="CE27" t="s">
        <v>155</v>
      </c>
      <c r="CF27" t="s">
        <v>165</v>
      </c>
      <c r="CG27" t="s">
        <v>155</v>
      </c>
      <c r="CH27" t="s">
        <v>158</v>
      </c>
      <c r="CI27">
        <f t="shared" si="10"/>
        <v>1.64</v>
      </c>
      <c r="CJ27" t="s">
        <v>166</v>
      </c>
      <c r="CK27" t="s">
        <v>159</v>
      </c>
      <c r="CL27" t="str">
        <f t="shared" si="11"/>
        <v>{"window_index":26,"window_t_start":27,"window_t_end":33,"Data":"2020-03-19","R_e_median":1.57573599240265,"R_e_q0025":1.5042735042735,"R_e_q0975":1.63589743589743,"fit":1.58,"lwr":1.5,"upr":1.64,"low":1.5,"high":1.64},</v>
      </c>
      <c r="DE27">
        <v>1.58</v>
      </c>
    </row>
    <row r="28" spans="1:109">
      <c r="A28" s="9">
        <f t="shared" si="0"/>
        <v>43903</v>
      </c>
      <c r="B28" s="9">
        <v>43905</v>
      </c>
      <c r="C28">
        <v>27</v>
      </c>
      <c r="D28" s="11">
        <v>27</v>
      </c>
      <c r="E28" s="11">
        <v>28</v>
      </c>
      <c r="F28" s="11">
        <v>34</v>
      </c>
      <c r="G28" s="11">
        <v>32</v>
      </c>
      <c r="H28" s="9">
        <v>43910</v>
      </c>
      <c r="I28">
        <v>1.46723646723646</v>
      </c>
      <c r="J28">
        <v>1.5726495726495699</v>
      </c>
      <c r="K28">
        <v>1.52136752136752</v>
      </c>
      <c r="N28" t="s">
        <v>154</v>
      </c>
      <c r="O28" t="s">
        <v>155</v>
      </c>
      <c r="P28" t="s">
        <v>156</v>
      </c>
      <c r="Q28" t="s">
        <v>155</v>
      </c>
      <c r="R28" t="s">
        <v>158</v>
      </c>
      <c r="S28">
        <v>27</v>
      </c>
      <c r="T28" t="s">
        <v>159</v>
      </c>
      <c r="U28" t="s">
        <v>155</v>
      </c>
      <c r="V28" t="s">
        <v>160</v>
      </c>
      <c r="W28" t="s">
        <v>155</v>
      </c>
      <c r="X28" t="s">
        <v>158</v>
      </c>
      <c r="Y28">
        <f t="shared" si="1"/>
        <v>28</v>
      </c>
      <c r="Z28" t="s">
        <v>159</v>
      </c>
      <c r="AA28" t="s">
        <v>155</v>
      </c>
      <c r="AB28" t="s">
        <v>161</v>
      </c>
      <c r="AC28" t="s">
        <v>155</v>
      </c>
      <c r="AD28" t="s">
        <v>158</v>
      </c>
      <c r="AE28">
        <f t="shared" si="2"/>
        <v>34</v>
      </c>
      <c r="AF28" t="s">
        <v>159</v>
      </c>
      <c r="AG28" t="s">
        <v>155</v>
      </c>
      <c r="AH28" t="s">
        <v>147</v>
      </c>
      <c r="AI28" t="s">
        <v>155</v>
      </c>
      <c r="AJ28" t="s">
        <v>158</v>
      </c>
      <c r="AK28" t="s">
        <v>155</v>
      </c>
      <c r="AL28" s="83" t="s">
        <v>193</v>
      </c>
      <c r="AM28" t="s">
        <v>155</v>
      </c>
      <c r="AN28" t="s">
        <v>159</v>
      </c>
      <c r="AO28" t="s">
        <v>155</v>
      </c>
      <c r="AP28" t="s">
        <v>162</v>
      </c>
      <c r="AQ28" t="s">
        <v>155</v>
      </c>
      <c r="AR28" t="s">
        <v>158</v>
      </c>
      <c r="AS28">
        <f t="shared" si="3"/>
        <v>1.52136752136752</v>
      </c>
      <c r="AT28" t="s">
        <v>159</v>
      </c>
      <c r="AU28" t="s">
        <v>155</v>
      </c>
      <c r="AV28" t="s">
        <v>163</v>
      </c>
      <c r="AW28" t="s">
        <v>155</v>
      </c>
      <c r="AX28" t="s">
        <v>158</v>
      </c>
      <c r="AY28">
        <f t="shared" si="4"/>
        <v>1.46723646723646</v>
      </c>
      <c r="AZ28" t="s">
        <v>159</v>
      </c>
      <c r="BA28" t="s">
        <v>155</v>
      </c>
      <c r="BB28" t="s">
        <v>164</v>
      </c>
      <c r="BC28" t="s">
        <v>155</v>
      </c>
      <c r="BD28" t="s">
        <v>158</v>
      </c>
      <c r="BE28">
        <f t="shared" si="5"/>
        <v>1.5726495726495699</v>
      </c>
      <c r="BF28" t="s">
        <v>159</v>
      </c>
      <c r="BG28" t="s">
        <v>155</v>
      </c>
      <c r="BH28" t="s">
        <v>152</v>
      </c>
      <c r="BI28" t="s">
        <v>155</v>
      </c>
      <c r="BJ28" t="s">
        <v>158</v>
      </c>
      <c r="BK28">
        <f t="shared" si="6"/>
        <v>1.52</v>
      </c>
      <c r="BL28" t="s">
        <v>159</v>
      </c>
      <c r="BM28" t="s">
        <v>155</v>
      </c>
      <c r="BN28" t="s">
        <v>151</v>
      </c>
      <c r="BO28" t="s">
        <v>155</v>
      </c>
      <c r="BP28" t="s">
        <v>158</v>
      </c>
      <c r="BQ28">
        <f t="shared" si="7"/>
        <v>1.47</v>
      </c>
      <c r="BR28" t="s">
        <v>159</v>
      </c>
      <c r="BS28" t="s">
        <v>155</v>
      </c>
      <c r="BT28" t="s">
        <v>246</v>
      </c>
      <c r="BU28" t="s">
        <v>155</v>
      </c>
      <c r="BV28" t="s">
        <v>158</v>
      </c>
      <c r="BW28">
        <f t="shared" si="8"/>
        <v>1.57</v>
      </c>
      <c r="BX28" t="s">
        <v>159</v>
      </c>
      <c r="BY28" t="s">
        <v>155</v>
      </c>
      <c r="BZ28" t="s">
        <v>247</v>
      </c>
      <c r="CA28" t="s">
        <v>155</v>
      </c>
      <c r="CB28" t="s">
        <v>158</v>
      </c>
      <c r="CC28">
        <f t="shared" si="9"/>
        <v>1.47</v>
      </c>
      <c r="CD28" t="s">
        <v>159</v>
      </c>
      <c r="CE28" t="s">
        <v>155</v>
      </c>
      <c r="CF28" t="s">
        <v>165</v>
      </c>
      <c r="CG28" t="s">
        <v>155</v>
      </c>
      <c r="CH28" t="s">
        <v>158</v>
      </c>
      <c r="CI28">
        <f t="shared" si="10"/>
        <v>1.57</v>
      </c>
      <c r="CJ28" t="s">
        <v>166</v>
      </c>
      <c r="CK28" t="s">
        <v>159</v>
      </c>
      <c r="CL28" t="str">
        <f t="shared" si="11"/>
        <v>{"window_index":27,"window_t_start":28,"window_t_end":34,"Data":"2020-03-20","R_e_median":1.52136752136752,"R_e_q0025":1.46723646723646,"R_e_q0975":1.57264957264957,"fit":1.52,"lwr":1.47,"upr":1.57,"low":1.47,"high":1.57},</v>
      </c>
      <c r="DE28">
        <v>1.52</v>
      </c>
    </row>
    <row r="29" spans="1:109">
      <c r="A29" s="9">
        <f t="shared" si="0"/>
        <v>43904</v>
      </c>
      <c r="B29" s="9">
        <v>43906</v>
      </c>
      <c r="C29">
        <v>28</v>
      </c>
      <c r="D29" s="11">
        <v>28</v>
      </c>
      <c r="E29" s="11">
        <v>29</v>
      </c>
      <c r="F29" s="11">
        <v>35</v>
      </c>
      <c r="G29" s="11">
        <v>33</v>
      </c>
      <c r="H29" s="9">
        <v>43911</v>
      </c>
      <c r="I29">
        <v>1.37321937321937</v>
      </c>
      <c r="J29">
        <v>1.47008547008547</v>
      </c>
      <c r="K29">
        <v>1.42022792022792</v>
      </c>
      <c r="N29" t="s">
        <v>154</v>
      </c>
      <c r="O29" t="s">
        <v>155</v>
      </c>
      <c r="P29" t="s">
        <v>156</v>
      </c>
      <c r="Q29" t="s">
        <v>155</v>
      </c>
      <c r="R29" t="s">
        <v>158</v>
      </c>
      <c r="S29">
        <v>28</v>
      </c>
      <c r="T29" t="s">
        <v>159</v>
      </c>
      <c r="U29" t="s">
        <v>155</v>
      </c>
      <c r="V29" t="s">
        <v>160</v>
      </c>
      <c r="W29" t="s">
        <v>155</v>
      </c>
      <c r="X29" t="s">
        <v>158</v>
      </c>
      <c r="Y29">
        <f t="shared" si="1"/>
        <v>29</v>
      </c>
      <c r="Z29" t="s">
        <v>159</v>
      </c>
      <c r="AA29" t="s">
        <v>155</v>
      </c>
      <c r="AB29" t="s">
        <v>161</v>
      </c>
      <c r="AC29" t="s">
        <v>155</v>
      </c>
      <c r="AD29" t="s">
        <v>158</v>
      </c>
      <c r="AE29">
        <f t="shared" si="2"/>
        <v>35</v>
      </c>
      <c r="AF29" t="s">
        <v>159</v>
      </c>
      <c r="AG29" t="s">
        <v>155</v>
      </c>
      <c r="AH29" t="s">
        <v>147</v>
      </c>
      <c r="AI29" t="s">
        <v>155</v>
      </c>
      <c r="AJ29" t="s">
        <v>158</v>
      </c>
      <c r="AK29" t="s">
        <v>155</v>
      </c>
      <c r="AL29" s="83" t="s">
        <v>194</v>
      </c>
      <c r="AM29" t="s">
        <v>155</v>
      </c>
      <c r="AN29" t="s">
        <v>159</v>
      </c>
      <c r="AO29" t="s">
        <v>155</v>
      </c>
      <c r="AP29" t="s">
        <v>162</v>
      </c>
      <c r="AQ29" t="s">
        <v>155</v>
      </c>
      <c r="AR29" t="s">
        <v>158</v>
      </c>
      <c r="AS29">
        <f t="shared" si="3"/>
        <v>1.42022792022792</v>
      </c>
      <c r="AT29" t="s">
        <v>159</v>
      </c>
      <c r="AU29" t="s">
        <v>155</v>
      </c>
      <c r="AV29" t="s">
        <v>163</v>
      </c>
      <c r="AW29" t="s">
        <v>155</v>
      </c>
      <c r="AX29" t="s">
        <v>158</v>
      </c>
      <c r="AY29">
        <f t="shared" si="4"/>
        <v>1.37321937321937</v>
      </c>
      <c r="AZ29" t="s">
        <v>159</v>
      </c>
      <c r="BA29" t="s">
        <v>155</v>
      </c>
      <c r="BB29" t="s">
        <v>164</v>
      </c>
      <c r="BC29" t="s">
        <v>155</v>
      </c>
      <c r="BD29" t="s">
        <v>158</v>
      </c>
      <c r="BE29">
        <f t="shared" si="5"/>
        <v>1.47008547008547</v>
      </c>
      <c r="BF29" t="s">
        <v>159</v>
      </c>
      <c r="BG29" t="s">
        <v>155</v>
      </c>
      <c r="BH29" t="s">
        <v>152</v>
      </c>
      <c r="BI29" t="s">
        <v>155</v>
      </c>
      <c r="BJ29" t="s">
        <v>158</v>
      </c>
      <c r="BK29">
        <f t="shared" si="6"/>
        <v>1.42</v>
      </c>
      <c r="BL29" t="s">
        <v>159</v>
      </c>
      <c r="BM29" t="s">
        <v>155</v>
      </c>
      <c r="BN29" t="s">
        <v>151</v>
      </c>
      <c r="BO29" t="s">
        <v>155</v>
      </c>
      <c r="BP29" t="s">
        <v>158</v>
      </c>
      <c r="BQ29">
        <f t="shared" si="7"/>
        <v>1.37</v>
      </c>
      <c r="BR29" t="s">
        <v>159</v>
      </c>
      <c r="BS29" t="s">
        <v>155</v>
      </c>
      <c r="BT29" t="s">
        <v>246</v>
      </c>
      <c r="BU29" t="s">
        <v>155</v>
      </c>
      <c r="BV29" t="s">
        <v>158</v>
      </c>
      <c r="BW29">
        <f t="shared" si="8"/>
        <v>1.47</v>
      </c>
      <c r="BX29" t="s">
        <v>159</v>
      </c>
      <c r="BY29" t="s">
        <v>155</v>
      </c>
      <c r="BZ29" t="s">
        <v>247</v>
      </c>
      <c r="CA29" t="s">
        <v>155</v>
      </c>
      <c r="CB29" t="s">
        <v>158</v>
      </c>
      <c r="CC29">
        <f t="shared" si="9"/>
        <v>1.37</v>
      </c>
      <c r="CD29" t="s">
        <v>159</v>
      </c>
      <c r="CE29" t="s">
        <v>155</v>
      </c>
      <c r="CF29" t="s">
        <v>165</v>
      </c>
      <c r="CG29" t="s">
        <v>155</v>
      </c>
      <c r="CH29" t="s">
        <v>158</v>
      </c>
      <c r="CI29">
        <f t="shared" si="10"/>
        <v>1.47</v>
      </c>
      <c r="CJ29" t="s">
        <v>166</v>
      </c>
      <c r="CK29" t="s">
        <v>159</v>
      </c>
      <c r="CL29" t="str">
        <f t="shared" si="11"/>
        <v>{"window_index":28,"window_t_start":29,"window_t_end":35,"Data":"2020-03-21","R_e_median":1.42022792022792,"R_e_q0025":1.37321937321937,"R_e_q0975":1.47008547008547,"fit":1.42,"lwr":1.37,"upr":1.47,"low":1.37,"high":1.47},</v>
      </c>
      <c r="DE29">
        <v>1.42</v>
      </c>
    </row>
    <row r="30" spans="1:109">
      <c r="A30" s="9">
        <f t="shared" si="0"/>
        <v>43905</v>
      </c>
      <c r="B30" s="9">
        <v>43907</v>
      </c>
      <c r="C30">
        <v>29</v>
      </c>
      <c r="D30" s="11">
        <v>29</v>
      </c>
      <c r="E30" s="11">
        <v>30</v>
      </c>
      <c r="F30" s="11">
        <v>36</v>
      </c>
      <c r="G30" s="11">
        <v>34</v>
      </c>
      <c r="H30" s="9">
        <v>43912</v>
      </c>
      <c r="I30">
        <v>1.3395061728394999</v>
      </c>
      <c r="J30">
        <v>1.4190408357074999</v>
      </c>
      <c r="K30">
        <v>1.37986704653371</v>
      </c>
      <c r="N30" t="s">
        <v>154</v>
      </c>
      <c r="O30" t="s">
        <v>155</v>
      </c>
      <c r="P30" t="s">
        <v>156</v>
      </c>
      <c r="Q30" t="s">
        <v>155</v>
      </c>
      <c r="R30" t="s">
        <v>158</v>
      </c>
      <c r="S30">
        <v>29</v>
      </c>
      <c r="T30" t="s">
        <v>159</v>
      </c>
      <c r="U30" t="s">
        <v>155</v>
      </c>
      <c r="V30" t="s">
        <v>160</v>
      </c>
      <c r="W30" t="s">
        <v>155</v>
      </c>
      <c r="X30" t="s">
        <v>158</v>
      </c>
      <c r="Y30">
        <f t="shared" si="1"/>
        <v>30</v>
      </c>
      <c r="Z30" t="s">
        <v>159</v>
      </c>
      <c r="AA30" t="s">
        <v>155</v>
      </c>
      <c r="AB30" t="s">
        <v>161</v>
      </c>
      <c r="AC30" t="s">
        <v>155</v>
      </c>
      <c r="AD30" t="s">
        <v>158</v>
      </c>
      <c r="AE30">
        <f t="shared" si="2"/>
        <v>36</v>
      </c>
      <c r="AF30" t="s">
        <v>159</v>
      </c>
      <c r="AG30" t="s">
        <v>155</v>
      </c>
      <c r="AH30" t="s">
        <v>147</v>
      </c>
      <c r="AI30" t="s">
        <v>155</v>
      </c>
      <c r="AJ30" t="s">
        <v>158</v>
      </c>
      <c r="AK30" t="s">
        <v>155</v>
      </c>
      <c r="AL30" s="83" t="s">
        <v>195</v>
      </c>
      <c r="AM30" t="s">
        <v>155</v>
      </c>
      <c r="AN30" t="s">
        <v>159</v>
      </c>
      <c r="AO30" t="s">
        <v>155</v>
      </c>
      <c r="AP30" t="s">
        <v>162</v>
      </c>
      <c r="AQ30" t="s">
        <v>155</v>
      </c>
      <c r="AR30" t="s">
        <v>158</v>
      </c>
      <c r="AS30">
        <f t="shared" si="3"/>
        <v>1.37986704653371</v>
      </c>
      <c r="AT30" t="s">
        <v>159</v>
      </c>
      <c r="AU30" t="s">
        <v>155</v>
      </c>
      <c r="AV30" t="s">
        <v>163</v>
      </c>
      <c r="AW30" t="s">
        <v>155</v>
      </c>
      <c r="AX30" t="s">
        <v>158</v>
      </c>
      <c r="AY30">
        <f t="shared" si="4"/>
        <v>1.3395061728394999</v>
      </c>
      <c r="AZ30" t="s">
        <v>159</v>
      </c>
      <c r="BA30" t="s">
        <v>155</v>
      </c>
      <c r="BB30" t="s">
        <v>164</v>
      </c>
      <c r="BC30" t="s">
        <v>155</v>
      </c>
      <c r="BD30" t="s">
        <v>158</v>
      </c>
      <c r="BE30">
        <f t="shared" si="5"/>
        <v>1.4190408357074999</v>
      </c>
      <c r="BF30" t="s">
        <v>159</v>
      </c>
      <c r="BG30" t="s">
        <v>155</v>
      </c>
      <c r="BH30" t="s">
        <v>152</v>
      </c>
      <c r="BI30" t="s">
        <v>155</v>
      </c>
      <c r="BJ30" t="s">
        <v>158</v>
      </c>
      <c r="BK30">
        <f t="shared" si="6"/>
        <v>1.38</v>
      </c>
      <c r="BL30" t="s">
        <v>159</v>
      </c>
      <c r="BM30" t="s">
        <v>155</v>
      </c>
      <c r="BN30" t="s">
        <v>151</v>
      </c>
      <c r="BO30" t="s">
        <v>155</v>
      </c>
      <c r="BP30" t="s">
        <v>158</v>
      </c>
      <c r="BQ30">
        <f t="shared" si="7"/>
        <v>1.34</v>
      </c>
      <c r="BR30" t="s">
        <v>159</v>
      </c>
      <c r="BS30" t="s">
        <v>155</v>
      </c>
      <c r="BT30" t="s">
        <v>246</v>
      </c>
      <c r="BU30" t="s">
        <v>155</v>
      </c>
      <c r="BV30" t="s">
        <v>158</v>
      </c>
      <c r="BW30">
        <f t="shared" si="8"/>
        <v>1.42</v>
      </c>
      <c r="BX30" t="s">
        <v>159</v>
      </c>
      <c r="BY30" t="s">
        <v>155</v>
      </c>
      <c r="BZ30" t="s">
        <v>247</v>
      </c>
      <c r="CA30" t="s">
        <v>155</v>
      </c>
      <c r="CB30" t="s">
        <v>158</v>
      </c>
      <c r="CC30">
        <f t="shared" si="9"/>
        <v>1.34</v>
      </c>
      <c r="CD30" t="s">
        <v>159</v>
      </c>
      <c r="CE30" t="s">
        <v>155</v>
      </c>
      <c r="CF30" t="s">
        <v>165</v>
      </c>
      <c r="CG30" t="s">
        <v>155</v>
      </c>
      <c r="CH30" t="s">
        <v>158</v>
      </c>
      <c r="CI30">
        <f t="shared" si="10"/>
        <v>1.42</v>
      </c>
      <c r="CJ30" t="s">
        <v>166</v>
      </c>
      <c r="CK30" t="s">
        <v>159</v>
      </c>
      <c r="CL30" t="str">
        <f t="shared" si="11"/>
        <v>{"window_index":29,"window_t_start":30,"window_t_end":36,"Data":"2020-03-22","R_e_median":1.37986704653371,"R_e_q0025":1.3395061728395,"R_e_q0975":1.4190408357075,"fit":1.38,"lwr":1.34,"upr":1.42,"low":1.34,"high":1.42},</v>
      </c>
      <c r="DE30">
        <v>1.38</v>
      </c>
    </row>
    <row r="31" spans="1:109">
      <c r="A31" s="9">
        <f t="shared" si="0"/>
        <v>43906</v>
      </c>
      <c r="B31" s="9">
        <v>43908</v>
      </c>
      <c r="C31">
        <v>30</v>
      </c>
      <c r="D31" s="11">
        <v>30</v>
      </c>
      <c r="E31" s="11">
        <v>31</v>
      </c>
      <c r="F31" s="11">
        <v>37</v>
      </c>
      <c r="G31" s="11">
        <v>35</v>
      </c>
      <c r="H31" s="9">
        <v>43913</v>
      </c>
      <c r="I31">
        <v>1.3276353276353201</v>
      </c>
      <c r="J31">
        <v>1.4107312440645701</v>
      </c>
      <c r="K31">
        <v>1.36324786324786</v>
      </c>
      <c r="N31" t="s">
        <v>154</v>
      </c>
      <c r="O31" t="s">
        <v>155</v>
      </c>
      <c r="P31" t="s">
        <v>156</v>
      </c>
      <c r="Q31" t="s">
        <v>155</v>
      </c>
      <c r="R31" t="s">
        <v>158</v>
      </c>
      <c r="S31">
        <v>30</v>
      </c>
      <c r="T31" t="s">
        <v>159</v>
      </c>
      <c r="U31" t="s">
        <v>155</v>
      </c>
      <c r="V31" t="s">
        <v>160</v>
      </c>
      <c r="W31" t="s">
        <v>155</v>
      </c>
      <c r="X31" t="s">
        <v>158</v>
      </c>
      <c r="Y31">
        <f t="shared" si="1"/>
        <v>31</v>
      </c>
      <c r="Z31" t="s">
        <v>159</v>
      </c>
      <c r="AA31" t="s">
        <v>155</v>
      </c>
      <c r="AB31" t="s">
        <v>161</v>
      </c>
      <c r="AC31" t="s">
        <v>155</v>
      </c>
      <c r="AD31" t="s">
        <v>158</v>
      </c>
      <c r="AE31">
        <f t="shared" si="2"/>
        <v>37</v>
      </c>
      <c r="AF31" t="s">
        <v>159</v>
      </c>
      <c r="AG31" t="s">
        <v>155</v>
      </c>
      <c r="AH31" t="s">
        <v>147</v>
      </c>
      <c r="AI31" t="s">
        <v>155</v>
      </c>
      <c r="AJ31" t="s">
        <v>158</v>
      </c>
      <c r="AK31" t="s">
        <v>155</v>
      </c>
      <c r="AL31" s="83" t="s">
        <v>196</v>
      </c>
      <c r="AM31" t="s">
        <v>155</v>
      </c>
      <c r="AN31" t="s">
        <v>159</v>
      </c>
      <c r="AO31" t="s">
        <v>155</v>
      </c>
      <c r="AP31" t="s">
        <v>162</v>
      </c>
      <c r="AQ31" t="s">
        <v>155</v>
      </c>
      <c r="AR31" t="s">
        <v>158</v>
      </c>
      <c r="AS31">
        <f t="shared" si="3"/>
        <v>1.36324786324786</v>
      </c>
      <c r="AT31" t="s">
        <v>159</v>
      </c>
      <c r="AU31" t="s">
        <v>155</v>
      </c>
      <c r="AV31" t="s">
        <v>163</v>
      </c>
      <c r="AW31" t="s">
        <v>155</v>
      </c>
      <c r="AX31" t="s">
        <v>158</v>
      </c>
      <c r="AY31">
        <f t="shared" si="4"/>
        <v>1.3276353276353201</v>
      </c>
      <c r="AZ31" t="s">
        <v>159</v>
      </c>
      <c r="BA31" t="s">
        <v>155</v>
      </c>
      <c r="BB31" t="s">
        <v>164</v>
      </c>
      <c r="BC31" t="s">
        <v>155</v>
      </c>
      <c r="BD31" t="s">
        <v>158</v>
      </c>
      <c r="BE31">
        <f t="shared" si="5"/>
        <v>1.4107312440645701</v>
      </c>
      <c r="BF31" t="s">
        <v>159</v>
      </c>
      <c r="BG31" t="s">
        <v>155</v>
      </c>
      <c r="BH31" t="s">
        <v>152</v>
      </c>
      <c r="BI31" t="s">
        <v>155</v>
      </c>
      <c r="BJ31" t="s">
        <v>158</v>
      </c>
      <c r="BK31">
        <f t="shared" si="6"/>
        <v>1.36</v>
      </c>
      <c r="BL31" t="s">
        <v>159</v>
      </c>
      <c r="BM31" t="s">
        <v>155</v>
      </c>
      <c r="BN31" t="s">
        <v>151</v>
      </c>
      <c r="BO31" t="s">
        <v>155</v>
      </c>
      <c r="BP31" t="s">
        <v>158</v>
      </c>
      <c r="BQ31">
        <f t="shared" si="7"/>
        <v>1.33</v>
      </c>
      <c r="BR31" t="s">
        <v>159</v>
      </c>
      <c r="BS31" t="s">
        <v>155</v>
      </c>
      <c r="BT31" t="s">
        <v>246</v>
      </c>
      <c r="BU31" t="s">
        <v>155</v>
      </c>
      <c r="BV31" t="s">
        <v>158</v>
      </c>
      <c r="BW31">
        <f t="shared" si="8"/>
        <v>1.41</v>
      </c>
      <c r="BX31" t="s">
        <v>159</v>
      </c>
      <c r="BY31" t="s">
        <v>155</v>
      </c>
      <c r="BZ31" t="s">
        <v>247</v>
      </c>
      <c r="CA31" t="s">
        <v>155</v>
      </c>
      <c r="CB31" t="s">
        <v>158</v>
      </c>
      <c r="CC31">
        <f t="shared" si="9"/>
        <v>1.33</v>
      </c>
      <c r="CD31" t="s">
        <v>159</v>
      </c>
      <c r="CE31" t="s">
        <v>155</v>
      </c>
      <c r="CF31" t="s">
        <v>165</v>
      </c>
      <c r="CG31" t="s">
        <v>155</v>
      </c>
      <c r="CH31" t="s">
        <v>158</v>
      </c>
      <c r="CI31">
        <f t="shared" si="10"/>
        <v>1.41</v>
      </c>
      <c r="CJ31" t="s">
        <v>166</v>
      </c>
      <c r="CK31" t="s">
        <v>159</v>
      </c>
      <c r="CL31" t="str">
        <f t="shared" si="11"/>
        <v>{"window_index":30,"window_t_start":31,"window_t_end":37,"Data":"2020-03-23","R_e_median":1.36324786324786,"R_e_q0025":1.32763532763532,"R_e_q0975":1.41073124406457,"fit":1.36,"lwr":1.33,"upr":1.41,"low":1.33,"high":1.41},</v>
      </c>
      <c r="DE31">
        <v>1.36</v>
      </c>
    </row>
    <row r="32" spans="1:109">
      <c r="A32" s="9">
        <f t="shared" si="0"/>
        <v>43907</v>
      </c>
      <c r="B32" s="9">
        <v>43909</v>
      </c>
      <c r="C32">
        <v>31</v>
      </c>
      <c r="D32" s="11">
        <v>31</v>
      </c>
      <c r="E32" s="11">
        <v>32</v>
      </c>
      <c r="F32" s="11">
        <v>38</v>
      </c>
      <c r="G32" s="11">
        <v>36</v>
      </c>
      <c r="H32" s="9">
        <v>43914</v>
      </c>
      <c r="I32">
        <v>1.27540360873694</v>
      </c>
      <c r="J32">
        <v>1.34188034188034</v>
      </c>
      <c r="K32">
        <v>1.30864197530864</v>
      </c>
      <c r="N32" t="s">
        <v>154</v>
      </c>
      <c r="O32" t="s">
        <v>155</v>
      </c>
      <c r="P32" t="s">
        <v>156</v>
      </c>
      <c r="Q32" t="s">
        <v>155</v>
      </c>
      <c r="R32" t="s">
        <v>158</v>
      </c>
      <c r="S32">
        <v>31</v>
      </c>
      <c r="T32" t="s">
        <v>159</v>
      </c>
      <c r="U32" t="s">
        <v>155</v>
      </c>
      <c r="V32" t="s">
        <v>160</v>
      </c>
      <c r="W32" t="s">
        <v>155</v>
      </c>
      <c r="X32" t="s">
        <v>158</v>
      </c>
      <c r="Y32">
        <f t="shared" si="1"/>
        <v>32</v>
      </c>
      <c r="Z32" t="s">
        <v>159</v>
      </c>
      <c r="AA32" t="s">
        <v>155</v>
      </c>
      <c r="AB32" t="s">
        <v>161</v>
      </c>
      <c r="AC32" t="s">
        <v>155</v>
      </c>
      <c r="AD32" t="s">
        <v>158</v>
      </c>
      <c r="AE32">
        <f t="shared" si="2"/>
        <v>38</v>
      </c>
      <c r="AF32" t="s">
        <v>159</v>
      </c>
      <c r="AG32" t="s">
        <v>155</v>
      </c>
      <c r="AH32" t="s">
        <v>147</v>
      </c>
      <c r="AI32" t="s">
        <v>155</v>
      </c>
      <c r="AJ32" t="s">
        <v>158</v>
      </c>
      <c r="AK32" t="s">
        <v>155</v>
      </c>
      <c r="AL32" s="83" t="s">
        <v>197</v>
      </c>
      <c r="AM32" t="s">
        <v>155</v>
      </c>
      <c r="AN32" t="s">
        <v>159</v>
      </c>
      <c r="AO32" t="s">
        <v>155</v>
      </c>
      <c r="AP32" t="s">
        <v>162</v>
      </c>
      <c r="AQ32" t="s">
        <v>155</v>
      </c>
      <c r="AR32" t="s">
        <v>158</v>
      </c>
      <c r="AS32">
        <f t="shared" si="3"/>
        <v>1.30864197530864</v>
      </c>
      <c r="AT32" t="s">
        <v>159</v>
      </c>
      <c r="AU32" t="s">
        <v>155</v>
      </c>
      <c r="AV32" t="s">
        <v>163</v>
      </c>
      <c r="AW32" t="s">
        <v>155</v>
      </c>
      <c r="AX32" t="s">
        <v>158</v>
      </c>
      <c r="AY32">
        <f t="shared" si="4"/>
        <v>1.27540360873694</v>
      </c>
      <c r="AZ32" t="s">
        <v>159</v>
      </c>
      <c r="BA32" t="s">
        <v>155</v>
      </c>
      <c r="BB32" t="s">
        <v>164</v>
      </c>
      <c r="BC32" t="s">
        <v>155</v>
      </c>
      <c r="BD32" t="s">
        <v>158</v>
      </c>
      <c r="BE32">
        <f t="shared" si="5"/>
        <v>1.34188034188034</v>
      </c>
      <c r="BF32" t="s">
        <v>159</v>
      </c>
      <c r="BG32" t="s">
        <v>155</v>
      </c>
      <c r="BH32" t="s">
        <v>152</v>
      </c>
      <c r="BI32" t="s">
        <v>155</v>
      </c>
      <c r="BJ32" t="s">
        <v>158</v>
      </c>
      <c r="BK32">
        <f t="shared" si="6"/>
        <v>1.31</v>
      </c>
      <c r="BL32" t="s">
        <v>159</v>
      </c>
      <c r="BM32" t="s">
        <v>155</v>
      </c>
      <c r="BN32" t="s">
        <v>151</v>
      </c>
      <c r="BO32" t="s">
        <v>155</v>
      </c>
      <c r="BP32" t="s">
        <v>158</v>
      </c>
      <c r="BQ32">
        <f t="shared" si="7"/>
        <v>1.28</v>
      </c>
      <c r="BR32" t="s">
        <v>159</v>
      </c>
      <c r="BS32" t="s">
        <v>155</v>
      </c>
      <c r="BT32" t="s">
        <v>246</v>
      </c>
      <c r="BU32" t="s">
        <v>155</v>
      </c>
      <c r="BV32" t="s">
        <v>158</v>
      </c>
      <c r="BW32">
        <f t="shared" si="8"/>
        <v>1.34</v>
      </c>
      <c r="BX32" t="s">
        <v>159</v>
      </c>
      <c r="BY32" t="s">
        <v>155</v>
      </c>
      <c r="BZ32" t="s">
        <v>247</v>
      </c>
      <c r="CA32" t="s">
        <v>155</v>
      </c>
      <c r="CB32" t="s">
        <v>158</v>
      </c>
      <c r="CC32">
        <f t="shared" si="9"/>
        <v>1.28</v>
      </c>
      <c r="CD32" t="s">
        <v>159</v>
      </c>
      <c r="CE32" t="s">
        <v>155</v>
      </c>
      <c r="CF32" t="s">
        <v>165</v>
      </c>
      <c r="CG32" t="s">
        <v>155</v>
      </c>
      <c r="CH32" t="s">
        <v>158</v>
      </c>
      <c r="CI32">
        <f t="shared" si="10"/>
        <v>1.34</v>
      </c>
      <c r="CJ32" t="s">
        <v>166</v>
      </c>
      <c r="CK32" t="s">
        <v>159</v>
      </c>
      <c r="CL32" t="str">
        <f t="shared" si="11"/>
        <v>{"window_index":31,"window_t_start":32,"window_t_end":38,"Data":"2020-03-24","R_e_median":1.30864197530864,"R_e_q0025":1.27540360873694,"R_e_q0975":1.34188034188034,"fit":1.31,"lwr":1.28,"upr":1.34,"low":1.28,"high":1.34},</v>
      </c>
      <c r="DE32">
        <v>1.31</v>
      </c>
    </row>
    <row r="33" spans="1:109">
      <c r="A33" s="9">
        <f t="shared" si="0"/>
        <v>43908</v>
      </c>
      <c r="B33" s="9">
        <v>43910</v>
      </c>
      <c r="C33">
        <v>32</v>
      </c>
      <c r="D33" s="11">
        <v>32</v>
      </c>
      <c r="E33" s="11">
        <v>33</v>
      </c>
      <c r="F33" s="11">
        <v>39</v>
      </c>
      <c r="G33" s="11">
        <v>37</v>
      </c>
      <c r="H33" s="9">
        <v>43915</v>
      </c>
      <c r="I33">
        <v>1.2386039886039799</v>
      </c>
      <c r="J33">
        <v>1.3181386514719799</v>
      </c>
      <c r="K33">
        <v>1.2765906932573601</v>
      </c>
      <c r="N33" t="s">
        <v>154</v>
      </c>
      <c r="O33" t="s">
        <v>155</v>
      </c>
      <c r="P33" t="s">
        <v>156</v>
      </c>
      <c r="Q33" t="s">
        <v>155</v>
      </c>
      <c r="R33" t="s">
        <v>158</v>
      </c>
      <c r="S33">
        <v>32</v>
      </c>
      <c r="T33" t="s">
        <v>159</v>
      </c>
      <c r="U33" t="s">
        <v>155</v>
      </c>
      <c r="V33" t="s">
        <v>160</v>
      </c>
      <c r="W33" t="s">
        <v>155</v>
      </c>
      <c r="X33" t="s">
        <v>158</v>
      </c>
      <c r="Y33">
        <f t="shared" si="1"/>
        <v>33</v>
      </c>
      <c r="Z33" t="s">
        <v>159</v>
      </c>
      <c r="AA33" t="s">
        <v>155</v>
      </c>
      <c r="AB33" t="s">
        <v>161</v>
      </c>
      <c r="AC33" t="s">
        <v>155</v>
      </c>
      <c r="AD33" t="s">
        <v>158</v>
      </c>
      <c r="AE33">
        <f t="shared" si="2"/>
        <v>39</v>
      </c>
      <c r="AF33" t="s">
        <v>159</v>
      </c>
      <c r="AG33" t="s">
        <v>155</v>
      </c>
      <c r="AH33" t="s">
        <v>147</v>
      </c>
      <c r="AI33" t="s">
        <v>155</v>
      </c>
      <c r="AJ33" t="s">
        <v>158</v>
      </c>
      <c r="AK33" t="s">
        <v>155</v>
      </c>
      <c r="AL33" s="83" t="s">
        <v>198</v>
      </c>
      <c r="AM33" t="s">
        <v>155</v>
      </c>
      <c r="AN33" t="s">
        <v>159</v>
      </c>
      <c r="AO33" t="s">
        <v>155</v>
      </c>
      <c r="AP33" t="s">
        <v>162</v>
      </c>
      <c r="AQ33" t="s">
        <v>155</v>
      </c>
      <c r="AR33" t="s">
        <v>158</v>
      </c>
      <c r="AS33">
        <f t="shared" si="3"/>
        <v>1.2765906932573601</v>
      </c>
      <c r="AT33" t="s">
        <v>159</v>
      </c>
      <c r="AU33" t="s">
        <v>155</v>
      </c>
      <c r="AV33" t="s">
        <v>163</v>
      </c>
      <c r="AW33" t="s">
        <v>155</v>
      </c>
      <c r="AX33" t="s">
        <v>158</v>
      </c>
      <c r="AY33">
        <f t="shared" si="4"/>
        <v>1.2386039886039799</v>
      </c>
      <c r="AZ33" t="s">
        <v>159</v>
      </c>
      <c r="BA33" t="s">
        <v>155</v>
      </c>
      <c r="BB33" t="s">
        <v>164</v>
      </c>
      <c r="BC33" t="s">
        <v>155</v>
      </c>
      <c r="BD33" t="s">
        <v>158</v>
      </c>
      <c r="BE33">
        <f t="shared" si="5"/>
        <v>1.3181386514719799</v>
      </c>
      <c r="BF33" t="s">
        <v>159</v>
      </c>
      <c r="BG33" t="s">
        <v>155</v>
      </c>
      <c r="BH33" t="s">
        <v>152</v>
      </c>
      <c r="BI33" t="s">
        <v>155</v>
      </c>
      <c r="BJ33" t="s">
        <v>158</v>
      </c>
      <c r="BK33">
        <f t="shared" si="6"/>
        <v>1.28</v>
      </c>
      <c r="BL33" t="s">
        <v>159</v>
      </c>
      <c r="BM33" t="s">
        <v>155</v>
      </c>
      <c r="BN33" t="s">
        <v>151</v>
      </c>
      <c r="BO33" t="s">
        <v>155</v>
      </c>
      <c r="BP33" t="s">
        <v>158</v>
      </c>
      <c r="BQ33">
        <f t="shared" si="7"/>
        <v>1.24</v>
      </c>
      <c r="BR33" t="s">
        <v>159</v>
      </c>
      <c r="BS33" t="s">
        <v>155</v>
      </c>
      <c r="BT33" t="s">
        <v>246</v>
      </c>
      <c r="BU33" t="s">
        <v>155</v>
      </c>
      <c r="BV33" t="s">
        <v>158</v>
      </c>
      <c r="BW33">
        <f t="shared" si="8"/>
        <v>1.32</v>
      </c>
      <c r="BX33" t="s">
        <v>159</v>
      </c>
      <c r="BY33" t="s">
        <v>155</v>
      </c>
      <c r="BZ33" t="s">
        <v>247</v>
      </c>
      <c r="CA33" t="s">
        <v>155</v>
      </c>
      <c r="CB33" t="s">
        <v>158</v>
      </c>
      <c r="CC33">
        <f t="shared" si="9"/>
        <v>1.24</v>
      </c>
      <c r="CD33" t="s">
        <v>159</v>
      </c>
      <c r="CE33" t="s">
        <v>155</v>
      </c>
      <c r="CF33" t="s">
        <v>165</v>
      </c>
      <c r="CG33" t="s">
        <v>155</v>
      </c>
      <c r="CH33" t="s">
        <v>158</v>
      </c>
      <c r="CI33">
        <f t="shared" si="10"/>
        <v>1.32</v>
      </c>
      <c r="CJ33" t="s">
        <v>166</v>
      </c>
      <c r="CK33" t="s">
        <v>159</v>
      </c>
      <c r="CL33" t="str">
        <f t="shared" si="11"/>
        <v>{"window_index":32,"window_t_start":33,"window_t_end":39,"Data":"2020-03-25","R_e_median":1.27659069325736,"R_e_q0025":1.23860398860398,"R_e_q0975":1.31813865147198,"fit":1.28,"lwr":1.24,"upr":1.32,"low":1.24,"high":1.32},</v>
      </c>
      <c r="DE33">
        <v>1.28</v>
      </c>
    </row>
    <row r="34" spans="1:109">
      <c r="A34" s="9">
        <f t="shared" si="0"/>
        <v>43909</v>
      </c>
      <c r="B34" s="9">
        <v>43911</v>
      </c>
      <c r="C34">
        <v>33</v>
      </c>
      <c r="D34" s="11">
        <v>33</v>
      </c>
      <c r="E34" s="11">
        <v>34</v>
      </c>
      <c r="F34" s="11">
        <v>40</v>
      </c>
      <c r="G34" s="11">
        <v>38</v>
      </c>
      <c r="H34" s="9">
        <v>43916</v>
      </c>
      <c r="I34">
        <v>1.1887464387464399</v>
      </c>
      <c r="J34">
        <v>1.252849002849</v>
      </c>
      <c r="K34">
        <v>1.2196106362773</v>
      </c>
      <c r="N34" t="s">
        <v>154</v>
      </c>
      <c r="O34" t="s">
        <v>155</v>
      </c>
      <c r="P34" t="s">
        <v>156</v>
      </c>
      <c r="Q34" t="s">
        <v>155</v>
      </c>
      <c r="R34" t="s">
        <v>158</v>
      </c>
      <c r="S34">
        <v>33</v>
      </c>
      <c r="T34" t="s">
        <v>159</v>
      </c>
      <c r="U34" t="s">
        <v>155</v>
      </c>
      <c r="V34" t="s">
        <v>160</v>
      </c>
      <c r="W34" t="s">
        <v>155</v>
      </c>
      <c r="X34" t="s">
        <v>158</v>
      </c>
      <c r="Y34">
        <f t="shared" si="1"/>
        <v>34</v>
      </c>
      <c r="Z34" t="s">
        <v>159</v>
      </c>
      <c r="AA34" t="s">
        <v>155</v>
      </c>
      <c r="AB34" t="s">
        <v>161</v>
      </c>
      <c r="AC34" t="s">
        <v>155</v>
      </c>
      <c r="AD34" t="s">
        <v>158</v>
      </c>
      <c r="AE34">
        <f t="shared" si="2"/>
        <v>40</v>
      </c>
      <c r="AF34" t="s">
        <v>159</v>
      </c>
      <c r="AG34" t="s">
        <v>155</v>
      </c>
      <c r="AH34" t="s">
        <v>147</v>
      </c>
      <c r="AI34" t="s">
        <v>155</v>
      </c>
      <c r="AJ34" t="s">
        <v>158</v>
      </c>
      <c r="AK34" t="s">
        <v>155</v>
      </c>
      <c r="AL34" s="83" t="s">
        <v>199</v>
      </c>
      <c r="AM34" t="s">
        <v>155</v>
      </c>
      <c r="AN34" t="s">
        <v>159</v>
      </c>
      <c r="AO34" t="s">
        <v>155</v>
      </c>
      <c r="AP34" t="s">
        <v>162</v>
      </c>
      <c r="AQ34" t="s">
        <v>155</v>
      </c>
      <c r="AR34" t="s">
        <v>158</v>
      </c>
      <c r="AS34">
        <f t="shared" si="3"/>
        <v>1.2196106362773</v>
      </c>
      <c r="AT34" t="s">
        <v>159</v>
      </c>
      <c r="AU34" t="s">
        <v>155</v>
      </c>
      <c r="AV34" t="s">
        <v>163</v>
      </c>
      <c r="AW34" t="s">
        <v>155</v>
      </c>
      <c r="AX34" t="s">
        <v>158</v>
      </c>
      <c r="AY34">
        <f t="shared" si="4"/>
        <v>1.1887464387464399</v>
      </c>
      <c r="AZ34" t="s">
        <v>159</v>
      </c>
      <c r="BA34" t="s">
        <v>155</v>
      </c>
      <c r="BB34" t="s">
        <v>164</v>
      </c>
      <c r="BC34" t="s">
        <v>155</v>
      </c>
      <c r="BD34" t="s">
        <v>158</v>
      </c>
      <c r="BE34">
        <f t="shared" si="5"/>
        <v>1.252849002849</v>
      </c>
      <c r="BF34" t="s">
        <v>159</v>
      </c>
      <c r="BG34" t="s">
        <v>155</v>
      </c>
      <c r="BH34" t="s">
        <v>152</v>
      </c>
      <c r="BI34" t="s">
        <v>155</v>
      </c>
      <c r="BJ34" t="s">
        <v>158</v>
      </c>
      <c r="BK34">
        <f t="shared" si="6"/>
        <v>1.22</v>
      </c>
      <c r="BL34" t="s">
        <v>159</v>
      </c>
      <c r="BM34" t="s">
        <v>155</v>
      </c>
      <c r="BN34" t="s">
        <v>151</v>
      </c>
      <c r="BO34" t="s">
        <v>155</v>
      </c>
      <c r="BP34" t="s">
        <v>158</v>
      </c>
      <c r="BQ34">
        <f t="shared" si="7"/>
        <v>1.19</v>
      </c>
      <c r="BR34" t="s">
        <v>159</v>
      </c>
      <c r="BS34" t="s">
        <v>155</v>
      </c>
      <c r="BT34" t="s">
        <v>246</v>
      </c>
      <c r="BU34" t="s">
        <v>155</v>
      </c>
      <c r="BV34" t="s">
        <v>158</v>
      </c>
      <c r="BW34">
        <f t="shared" si="8"/>
        <v>1.25</v>
      </c>
      <c r="BX34" t="s">
        <v>159</v>
      </c>
      <c r="BY34" t="s">
        <v>155</v>
      </c>
      <c r="BZ34" t="s">
        <v>247</v>
      </c>
      <c r="CA34" t="s">
        <v>155</v>
      </c>
      <c r="CB34" t="s">
        <v>158</v>
      </c>
      <c r="CC34">
        <f t="shared" si="9"/>
        <v>1.19</v>
      </c>
      <c r="CD34" t="s">
        <v>159</v>
      </c>
      <c r="CE34" t="s">
        <v>155</v>
      </c>
      <c r="CF34" t="s">
        <v>165</v>
      </c>
      <c r="CG34" t="s">
        <v>155</v>
      </c>
      <c r="CH34" t="s">
        <v>158</v>
      </c>
      <c r="CI34">
        <f t="shared" si="10"/>
        <v>1.25</v>
      </c>
      <c r="CJ34" t="s">
        <v>166</v>
      </c>
      <c r="CK34" t="s">
        <v>159</v>
      </c>
      <c r="CL34" t="str">
        <f t="shared" si="11"/>
        <v>{"window_index":33,"window_t_start":34,"window_t_end":40,"Data":"2020-03-26","R_e_median":1.2196106362773,"R_e_q0025":1.18874643874644,"R_e_q0975":1.252849002849,"fit":1.22,"lwr":1.19,"upr":1.25,"low":1.19,"high":1.25},</v>
      </c>
      <c r="DE34">
        <v>1.22</v>
      </c>
    </row>
    <row r="35" spans="1:109">
      <c r="A35" s="9">
        <f t="shared" si="0"/>
        <v>43910</v>
      </c>
      <c r="B35" s="9">
        <v>43912</v>
      </c>
      <c r="C35">
        <v>34</v>
      </c>
      <c r="D35" s="11">
        <v>34</v>
      </c>
      <c r="E35" s="11">
        <v>35</v>
      </c>
      <c r="F35" s="11">
        <v>41</v>
      </c>
      <c r="G35" s="11">
        <v>39</v>
      </c>
      <c r="H35" s="9">
        <v>43917</v>
      </c>
      <c r="I35">
        <v>1.13888888888888</v>
      </c>
      <c r="J35">
        <v>1.21248812915479</v>
      </c>
      <c r="K35">
        <v>1.1721272554605799</v>
      </c>
      <c r="N35" t="s">
        <v>154</v>
      </c>
      <c r="O35" t="s">
        <v>155</v>
      </c>
      <c r="P35" t="s">
        <v>156</v>
      </c>
      <c r="Q35" t="s">
        <v>155</v>
      </c>
      <c r="R35" t="s">
        <v>158</v>
      </c>
      <c r="S35">
        <v>34</v>
      </c>
      <c r="T35" t="s">
        <v>159</v>
      </c>
      <c r="U35" t="s">
        <v>155</v>
      </c>
      <c r="V35" t="s">
        <v>160</v>
      </c>
      <c r="W35" t="s">
        <v>155</v>
      </c>
      <c r="X35" t="s">
        <v>158</v>
      </c>
      <c r="Y35">
        <f t="shared" si="1"/>
        <v>35</v>
      </c>
      <c r="Z35" t="s">
        <v>159</v>
      </c>
      <c r="AA35" t="s">
        <v>155</v>
      </c>
      <c r="AB35" t="s">
        <v>161</v>
      </c>
      <c r="AC35" t="s">
        <v>155</v>
      </c>
      <c r="AD35" t="s">
        <v>158</v>
      </c>
      <c r="AE35">
        <f t="shared" si="2"/>
        <v>41</v>
      </c>
      <c r="AF35" t="s">
        <v>159</v>
      </c>
      <c r="AG35" t="s">
        <v>155</v>
      </c>
      <c r="AH35" t="s">
        <v>147</v>
      </c>
      <c r="AI35" t="s">
        <v>155</v>
      </c>
      <c r="AJ35" t="s">
        <v>158</v>
      </c>
      <c r="AK35" t="s">
        <v>155</v>
      </c>
      <c r="AL35" s="83" t="s">
        <v>200</v>
      </c>
      <c r="AM35" t="s">
        <v>155</v>
      </c>
      <c r="AN35" t="s">
        <v>159</v>
      </c>
      <c r="AO35" t="s">
        <v>155</v>
      </c>
      <c r="AP35" t="s">
        <v>162</v>
      </c>
      <c r="AQ35" t="s">
        <v>155</v>
      </c>
      <c r="AR35" t="s">
        <v>158</v>
      </c>
      <c r="AS35">
        <f t="shared" si="3"/>
        <v>1.1721272554605799</v>
      </c>
      <c r="AT35" t="s">
        <v>159</v>
      </c>
      <c r="AU35" t="s">
        <v>155</v>
      </c>
      <c r="AV35" t="s">
        <v>163</v>
      </c>
      <c r="AW35" t="s">
        <v>155</v>
      </c>
      <c r="AX35" t="s">
        <v>158</v>
      </c>
      <c r="AY35">
        <f t="shared" si="4"/>
        <v>1.13888888888888</v>
      </c>
      <c r="AZ35" t="s">
        <v>159</v>
      </c>
      <c r="BA35" t="s">
        <v>155</v>
      </c>
      <c r="BB35" t="s">
        <v>164</v>
      </c>
      <c r="BC35" t="s">
        <v>155</v>
      </c>
      <c r="BD35" t="s">
        <v>158</v>
      </c>
      <c r="BE35">
        <f t="shared" si="5"/>
        <v>1.21248812915479</v>
      </c>
      <c r="BF35" t="s">
        <v>159</v>
      </c>
      <c r="BG35" t="s">
        <v>155</v>
      </c>
      <c r="BH35" t="s">
        <v>152</v>
      </c>
      <c r="BI35" t="s">
        <v>155</v>
      </c>
      <c r="BJ35" t="s">
        <v>158</v>
      </c>
      <c r="BK35">
        <f t="shared" si="6"/>
        <v>1.17</v>
      </c>
      <c r="BL35" t="s">
        <v>159</v>
      </c>
      <c r="BM35" t="s">
        <v>155</v>
      </c>
      <c r="BN35" t="s">
        <v>151</v>
      </c>
      <c r="BO35" t="s">
        <v>155</v>
      </c>
      <c r="BP35" t="s">
        <v>158</v>
      </c>
      <c r="BQ35">
        <f t="shared" si="7"/>
        <v>1.1399999999999999</v>
      </c>
      <c r="BR35" t="s">
        <v>159</v>
      </c>
      <c r="BS35" t="s">
        <v>155</v>
      </c>
      <c r="BT35" t="s">
        <v>246</v>
      </c>
      <c r="BU35" t="s">
        <v>155</v>
      </c>
      <c r="BV35" t="s">
        <v>158</v>
      </c>
      <c r="BW35">
        <f t="shared" si="8"/>
        <v>1.21</v>
      </c>
      <c r="BX35" t="s">
        <v>159</v>
      </c>
      <c r="BY35" t="s">
        <v>155</v>
      </c>
      <c r="BZ35" t="s">
        <v>247</v>
      </c>
      <c r="CA35" t="s">
        <v>155</v>
      </c>
      <c r="CB35" t="s">
        <v>158</v>
      </c>
      <c r="CC35">
        <f t="shared" si="9"/>
        <v>1.1399999999999999</v>
      </c>
      <c r="CD35" t="s">
        <v>159</v>
      </c>
      <c r="CE35" t="s">
        <v>155</v>
      </c>
      <c r="CF35" t="s">
        <v>165</v>
      </c>
      <c r="CG35" t="s">
        <v>155</v>
      </c>
      <c r="CH35" t="s">
        <v>158</v>
      </c>
      <c r="CI35">
        <f t="shared" si="10"/>
        <v>1.21</v>
      </c>
      <c r="CJ35" t="s">
        <v>166</v>
      </c>
      <c r="CK35" t="s">
        <v>159</v>
      </c>
      <c r="CL35" t="str">
        <f t="shared" si="11"/>
        <v>{"window_index":34,"window_t_start":35,"window_t_end":41,"Data":"2020-03-27","R_e_median":1.17212725546058,"R_e_q0025":1.13888888888888,"R_e_q0975":1.21248812915479,"fit":1.17,"lwr":1.14,"upr":1.21,"low":1.14,"high":1.21},</v>
      </c>
      <c r="DE35">
        <v>1.17</v>
      </c>
    </row>
    <row r="36" spans="1:109">
      <c r="A36" s="9">
        <f t="shared" si="0"/>
        <v>43911</v>
      </c>
      <c r="B36" s="9">
        <v>43913</v>
      </c>
      <c r="C36">
        <v>35</v>
      </c>
      <c r="D36" s="11">
        <v>35</v>
      </c>
      <c r="E36" s="11">
        <v>36</v>
      </c>
      <c r="F36" s="11">
        <v>42</v>
      </c>
      <c r="G36" s="11">
        <v>40</v>
      </c>
      <c r="H36" s="9">
        <v>43918</v>
      </c>
      <c r="I36">
        <v>1.0985280151946799</v>
      </c>
      <c r="J36">
        <v>1.1531339031339001</v>
      </c>
      <c r="K36">
        <v>1.1240503323836599</v>
      </c>
      <c r="N36" t="s">
        <v>154</v>
      </c>
      <c r="O36" t="s">
        <v>155</v>
      </c>
      <c r="P36" t="s">
        <v>156</v>
      </c>
      <c r="Q36" t="s">
        <v>155</v>
      </c>
      <c r="R36" t="s">
        <v>158</v>
      </c>
      <c r="S36">
        <v>35</v>
      </c>
      <c r="T36" t="s">
        <v>159</v>
      </c>
      <c r="U36" t="s">
        <v>155</v>
      </c>
      <c r="V36" t="s">
        <v>160</v>
      </c>
      <c r="W36" t="s">
        <v>155</v>
      </c>
      <c r="X36" t="s">
        <v>158</v>
      </c>
      <c r="Y36">
        <f t="shared" si="1"/>
        <v>36</v>
      </c>
      <c r="Z36" t="s">
        <v>159</v>
      </c>
      <c r="AA36" t="s">
        <v>155</v>
      </c>
      <c r="AB36" t="s">
        <v>161</v>
      </c>
      <c r="AC36" t="s">
        <v>155</v>
      </c>
      <c r="AD36" t="s">
        <v>158</v>
      </c>
      <c r="AE36">
        <f t="shared" si="2"/>
        <v>42</v>
      </c>
      <c r="AF36" t="s">
        <v>159</v>
      </c>
      <c r="AG36" t="s">
        <v>155</v>
      </c>
      <c r="AH36" t="s">
        <v>147</v>
      </c>
      <c r="AI36" t="s">
        <v>155</v>
      </c>
      <c r="AJ36" t="s">
        <v>158</v>
      </c>
      <c r="AK36" t="s">
        <v>155</v>
      </c>
      <c r="AL36" s="83" t="s">
        <v>201</v>
      </c>
      <c r="AM36" t="s">
        <v>155</v>
      </c>
      <c r="AN36" t="s">
        <v>159</v>
      </c>
      <c r="AO36" t="s">
        <v>155</v>
      </c>
      <c r="AP36" t="s">
        <v>162</v>
      </c>
      <c r="AQ36" t="s">
        <v>155</v>
      </c>
      <c r="AR36" t="s">
        <v>158</v>
      </c>
      <c r="AS36">
        <f t="shared" si="3"/>
        <v>1.1240503323836599</v>
      </c>
      <c r="AT36" t="s">
        <v>159</v>
      </c>
      <c r="AU36" t="s">
        <v>155</v>
      </c>
      <c r="AV36" t="s">
        <v>163</v>
      </c>
      <c r="AW36" t="s">
        <v>155</v>
      </c>
      <c r="AX36" t="s">
        <v>158</v>
      </c>
      <c r="AY36">
        <f t="shared" si="4"/>
        <v>1.0985280151946799</v>
      </c>
      <c r="AZ36" t="s">
        <v>159</v>
      </c>
      <c r="BA36" t="s">
        <v>155</v>
      </c>
      <c r="BB36" t="s">
        <v>164</v>
      </c>
      <c r="BC36" t="s">
        <v>155</v>
      </c>
      <c r="BD36" t="s">
        <v>158</v>
      </c>
      <c r="BE36">
        <f t="shared" si="5"/>
        <v>1.1531339031339001</v>
      </c>
      <c r="BF36" t="s">
        <v>159</v>
      </c>
      <c r="BG36" t="s">
        <v>155</v>
      </c>
      <c r="BH36" t="s">
        <v>152</v>
      </c>
      <c r="BI36" t="s">
        <v>155</v>
      </c>
      <c r="BJ36" t="s">
        <v>158</v>
      </c>
      <c r="BK36">
        <f t="shared" si="6"/>
        <v>1.1200000000000001</v>
      </c>
      <c r="BL36" t="s">
        <v>159</v>
      </c>
      <c r="BM36" t="s">
        <v>155</v>
      </c>
      <c r="BN36" t="s">
        <v>151</v>
      </c>
      <c r="BO36" t="s">
        <v>155</v>
      </c>
      <c r="BP36" t="s">
        <v>158</v>
      </c>
      <c r="BQ36">
        <f t="shared" si="7"/>
        <v>1.1000000000000001</v>
      </c>
      <c r="BR36" t="s">
        <v>159</v>
      </c>
      <c r="BS36" t="s">
        <v>155</v>
      </c>
      <c r="BT36" t="s">
        <v>246</v>
      </c>
      <c r="BU36" t="s">
        <v>155</v>
      </c>
      <c r="BV36" t="s">
        <v>158</v>
      </c>
      <c r="BW36">
        <f t="shared" si="8"/>
        <v>1.1499999999999999</v>
      </c>
      <c r="BX36" t="s">
        <v>159</v>
      </c>
      <c r="BY36" t="s">
        <v>155</v>
      </c>
      <c r="BZ36" t="s">
        <v>247</v>
      </c>
      <c r="CA36" t="s">
        <v>155</v>
      </c>
      <c r="CB36" t="s">
        <v>158</v>
      </c>
      <c r="CC36">
        <f t="shared" si="9"/>
        <v>1.1000000000000001</v>
      </c>
      <c r="CD36" t="s">
        <v>159</v>
      </c>
      <c r="CE36" t="s">
        <v>155</v>
      </c>
      <c r="CF36" t="s">
        <v>165</v>
      </c>
      <c r="CG36" t="s">
        <v>155</v>
      </c>
      <c r="CH36" t="s">
        <v>158</v>
      </c>
      <c r="CI36">
        <f t="shared" si="10"/>
        <v>1.1499999999999999</v>
      </c>
      <c r="CJ36" t="s">
        <v>166</v>
      </c>
      <c r="CK36" t="s">
        <v>159</v>
      </c>
      <c r="CL36" t="str">
        <f t="shared" si="11"/>
        <v>{"window_index":35,"window_t_start":36,"window_t_end":42,"Data":"2020-03-28","R_e_median":1.12405033238366,"R_e_q0025":1.09852801519468,"R_e_q0975":1.1531339031339,"fit":1.12,"lwr":1.1,"upr":1.15,"low":1.1,"high":1.15},</v>
      </c>
      <c r="DE36">
        <v>1.1200000000000001</v>
      </c>
    </row>
    <row r="37" spans="1:109">
      <c r="A37" s="9">
        <f t="shared" si="0"/>
        <v>43912</v>
      </c>
      <c r="B37" s="9">
        <v>43914</v>
      </c>
      <c r="C37">
        <v>36</v>
      </c>
      <c r="D37" s="11">
        <v>36</v>
      </c>
      <c r="E37" s="11">
        <v>37</v>
      </c>
      <c r="F37" s="11">
        <v>43</v>
      </c>
      <c r="G37" s="11">
        <v>41</v>
      </c>
      <c r="H37" s="9">
        <v>43919</v>
      </c>
      <c r="I37">
        <v>1.0486704653371299</v>
      </c>
      <c r="J37">
        <v>1.1151471984805299</v>
      </c>
      <c r="K37">
        <v>1.07953466286799</v>
      </c>
      <c r="N37" t="s">
        <v>154</v>
      </c>
      <c r="O37" t="s">
        <v>155</v>
      </c>
      <c r="P37" t="s">
        <v>156</v>
      </c>
      <c r="Q37" t="s">
        <v>155</v>
      </c>
      <c r="R37" t="s">
        <v>158</v>
      </c>
      <c r="S37">
        <v>36</v>
      </c>
      <c r="T37" t="s">
        <v>159</v>
      </c>
      <c r="U37" t="s">
        <v>155</v>
      </c>
      <c r="V37" t="s">
        <v>160</v>
      </c>
      <c r="W37" t="s">
        <v>155</v>
      </c>
      <c r="X37" t="s">
        <v>158</v>
      </c>
      <c r="Y37">
        <f t="shared" si="1"/>
        <v>37</v>
      </c>
      <c r="Z37" t="s">
        <v>159</v>
      </c>
      <c r="AA37" t="s">
        <v>155</v>
      </c>
      <c r="AB37" t="s">
        <v>161</v>
      </c>
      <c r="AC37" t="s">
        <v>155</v>
      </c>
      <c r="AD37" t="s">
        <v>158</v>
      </c>
      <c r="AE37">
        <f t="shared" si="2"/>
        <v>43</v>
      </c>
      <c r="AF37" t="s">
        <v>159</v>
      </c>
      <c r="AG37" t="s">
        <v>155</v>
      </c>
      <c r="AH37" t="s">
        <v>147</v>
      </c>
      <c r="AI37" t="s">
        <v>155</v>
      </c>
      <c r="AJ37" t="s">
        <v>158</v>
      </c>
      <c r="AK37" t="s">
        <v>155</v>
      </c>
      <c r="AL37" s="83" t="s">
        <v>202</v>
      </c>
      <c r="AM37" t="s">
        <v>155</v>
      </c>
      <c r="AN37" t="s">
        <v>159</v>
      </c>
      <c r="AO37" t="s">
        <v>155</v>
      </c>
      <c r="AP37" t="s">
        <v>162</v>
      </c>
      <c r="AQ37" t="s">
        <v>155</v>
      </c>
      <c r="AR37" t="s">
        <v>158</v>
      </c>
      <c r="AS37">
        <f t="shared" si="3"/>
        <v>1.07953466286799</v>
      </c>
      <c r="AT37" t="s">
        <v>159</v>
      </c>
      <c r="AU37" t="s">
        <v>155</v>
      </c>
      <c r="AV37" t="s">
        <v>163</v>
      </c>
      <c r="AW37" t="s">
        <v>155</v>
      </c>
      <c r="AX37" t="s">
        <v>158</v>
      </c>
      <c r="AY37">
        <f t="shared" si="4"/>
        <v>1.0486704653371299</v>
      </c>
      <c r="AZ37" t="s">
        <v>159</v>
      </c>
      <c r="BA37" t="s">
        <v>155</v>
      </c>
      <c r="BB37" t="s">
        <v>164</v>
      </c>
      <c r="BC37" t="s">
        <v>155</v>
      </c>
      <c r="BD37" t="s">
        <v>158</v>
      </c>
      <c r="BE37">
        <f t="shared" si="5"/>
        <v>1.1151471984805299</v>
      </c>
      <c r="BF37" t="s">
        <v>159</v>
      </c>
      <c r="BG37" t="s">
        <v>155</v>
      </c>
      <c r="BH37" t="s">
        <v>152</v>
      </c>
      <c r="BI37" t="s">
        <v>155</v>
      </c>
      <c r="BJ37" t="s">
        <v>158</v>
      </c>
      <c r="BK37">
        <f t="shared" si="6"/>
        <v>1.08</v>
      </c>
      <c r="BL37" t="s">
        <v>159</v>
      </c>
      <c r="BM37" t="s">
        <v>155</v>
      </c>
      <c r="BN37" t="s">
        <v>151</v>
      </c>
      <c r="BO37" t="s">
        <v>155</v>
      </c>
      <c r="BP37" t="s">
        <v>158</v>
      </c>
      <c r="BQ37">
        <f t="shared" si="7"/>
        <v>1.05</v>
      </c>
      <c r="BR37" t="s">
        <v>159</v>
      </c>
      <c r="BS37" t="s">
        <v>155</v>
      </c>
      <c r="BT37" t="s">
        <v>246</v>
      </c>
      <c r="BU37" t="s">
        <v>155</v>
      </c>
      <c r="BV37" t="s">
        <v>158</v>
      </c>
      <c r="BW37">
        <f t="shared" si="8"/>
        <v>1.1200000000000001</v>
      </c>
      <c r="BX37" t="s">
        <v>159</v>
      </c>
      <c r="BY37" t="s">
        <v>155</v>
      </c>
      <c r="BZ37" t="s">
        <v>247</v>
      </c>
      <c r="CA37" t="s">
        <v>155</v>
      </c>
      <c r="CB37" t="s">
        <v>158</v>
      </c>
      <c r="CC37">
        <f t="shared" si="9"/>
        <v>1.05</v>
      </c>
      <c r="CD37" t="s">
        <v>159</v>
      </c>
      <c r="CE37" t="s">
        <v>155</v>
      </c>
      <c r="CF37" t="s">
        <v>165</v>
      </c>
      <c r="CG37" t="s">
        <v>155</v>
      </c>
      <c r="CH37" t="s">
        <v>158</v>
      </c>
      <c r="CI37">
        <f t="shared" si="10"/>
        <v>1.1200000000000001</v>
      </c>
      <c r="CJ37" t="s">
        <v>166</v>
      </c>
      <c r="CK37" t="s">
        <v>159</v>
      </c>
      <c r="CL37" t="str">
        <f t="shared" si="11"/>
        <v>{"window_index":36,"window_t_start":37,"window_t_end":43,"Data":"2020-03-29","R_e_median":1.07953466286799,"R_e_q0025":1.04867046533713,"R_e_q0975":1.11514719848053,"fit":1.08,"lwr":1.05,"upr":1.12,"low":1.05,"high":1.12},</v>
      </c>
      <c r="DE37">
        <v>1.08</v>
      </c>
    </row>
    <row r="38" spans="1:109">
      <c r="A38" s="9">
        <f t="shared" si="0"/>
        <v>43913</v>
      </c>
      <c r="B38" s="9">
        <v>43915</v>
      </c>
      <c r="C38">
        <v>37</v>
      </c>
      <c r="D38" s="11">
        <v>37</v>
      </c>
      <c r="E38" s="11">
        <v>38</v>
      </c>
      <c r="F38" s="11">
        <v>44</v>
      </c>
      <c r="G38" s="11">
        <v>42</v>
      </c>
      <c r="H38" s="9">
        <v>43920</v>
      </c>
      <c r="I38">
        <v>1.0201804368470999</v>
      </c>
      <c r="J38">
        <v>1.0664767331434</v>
      </c>
      <c r="K38">
        <v>1.04510921177587</v>
      </c>
      <c r="N38" t="s">
        <v>154</v>
      </c>
      <c r="O38" t="s">
        <v>155</v>
      </c>
      <c r="P38" t="s">
        <v>156</v>
      </c>
      <c r="Q38" t="s">
        <v>155</v>
      </c>
      <c r="R38" t="s">
        <v>158</v>
      </c>
      <c r="S38">
        <v>37</v>
      </c>
      <c r="T38" t="s">
        <v>159</v>
      </c>
      <c r="U38" t="s">
        <v>155</v>
      </c>
      <c r="V38" t="s">
        <v>160</v>
      </c>
      <c r="W38" t="s">
        <v>155</v>
      </c>
      <c r="X38" t="s">
        <v>158</v>
      </c>
      <c r="Y38">
        <f t="shared" si="1"/>
        <v>38</v>
      </c>
      <c r="Z38" t="s">
        <v>159</v>
      </c>
      <c r="AA38" t="s">
        <v>155</v>
      </c>
      <c r="AB38" t="s">
        <v>161</v>
      </c>
      <c r="AC38" t="s">
        <v>155</v>
      </c>
      <c r="AD38" t="s">
        <v>158</v>
      </c>
      <c r="AE38">
        <f t="shared" si="2"/>
        <v>44</v>
      </c>
      <c r="AF38" t="s">
        <v>159</v>
      </c>
      <c r="AG38" t="s">
        <v>155</v>
      </c>
      <c r="AH38" t="s">
        <v>147</v>
      </c>
      <c r="AI38" t="s">
        <v>155</v>
      </c>
      <c r="AJ38" t="s">
        <v>158</v>
      </c>
      <c r="AK38" t="s">
        <v>155</v>
      </c>
      <c r="AL38" s="83" t="s">
        <v>203</v>
      </c>
      <c r="AM38" t="s">
        <v>155</v>
      </c>
      <c r="AN38" t="s">
        <v>159</v>
      </c>
      <c r="AO38" t="s">
        <v>155</v>
      </c>
      <c r="AP38" t="s">
        <v>162</v>
      </c>
      <c r="AQ38" t="s">
        <v>155</v>
      </c>
      <c r="AR38" t="s">
        <v>158</v>
      </c>
      <c r="AS38">
        <f t="shared" si="3"/>
        <v>1.04510921177587</v>
      </c>
      <c r="AT38" t="s">
        <v>159</v>
      </c>
      <c r="AU38" t="s">
        <v>155</v>
      </c>
      <c r="AV38" t="s">
        <v>163</v>
      </c>
      <c r="AW38" t="s">
        <v>155</v>
      </c>
      <c r="AX38" t="s">
        <v>158</v>
      </c>
      <c r="AY38">
        <f t="shared" si="4"/>
        <v>1.0201804368470999</v>
      </c>
      <c r="AZ38" t="s">
        <v>159</v>
      </c>
      <c r="BA38" t="s">
        <v>155</v>
      </c>
      <c r="BB38" t="s">
        <v>164</v>
      </c>
      <c r="BC38" t="s">
        <v>155</v>
      </c>
      <c r="BD38" t="s">
        <v>158</v>
      </c>
      <c r="BE38">
        <f t="shared" si="5"/>
        <v>1.0664767331434</v>
      </c>
      <c r="BF38" t="s">
        <v>159</v>
      </c>
      <c r="BG38" t="s">
        <v>155</v>
      </c>
      <c r="BH38" t="s">
        <v>152</v>
      </c>
      <c r="BI38" t="s">
        <v>155</v>
      </c>
      <c r="BJ38" t="s">
        <v>158</v>
      </c>
      <c r="BK38">
        <f t="shared" si="6"/>
        <v>1.05</v>
      </c>
      <c r="BL38" t="s">
        <v>159</v>
      </c>
      <c r="BM38" t="s">
        <v>155</v>
      </c>
      <c r="BN38" t="s">
        <v>151</v>
      </c>
      <c r="BO38" t="s">
        <v>155</v>
      </c>
      <c r="BP38" t="s">
        <v>158</v>
      </c>
      <c r="BQ38">
        <f t="shared" si="7"/>
        <v>1.02</v>
      </c>
      <c r="BR38" t="s">
        <v>159</v>
      </c>
      <c r="BS38" t="s">
        <v>155</v>
      </c>
      <c r="BT38" t="s">
        <v>246</v>
      </c>
      <c r="BU38" t="s">
        <v>155</v>
      </c>
      <c r="BV38" t="s">
        <v>158</v>
      </c>
      <c r="BW38">
        <f t="shared" si="8"/>
        <v>1.07</v>
      </c>
      <c r="BX38" t="s">
        <v>159</v>
      </c>
      <c r="BY38" t="s">
        <v>155</v>
      </c>
      <c r="BZ38" t="s">
        <v>247</v>
      </c>
      <c r="CA38" t="s">
        <v>155</v>
      </c>
      <c r="CB38" t="s">
        <v>158</v>
      </c>
      <c r="CC38">
        <f t="shared" si="9"/>
        <v>1.02</v>
      </c>
      <c r="CD38" t="s">
        <v>159</v>
      </c>
      <c r="CE38" t="s">
        <v>155</v>
      </c>
      <c r="CF38" t="s">
        <v>165</v>
      </c>
      <c r="CG38" t="s">
        <v>155</v>
      </c>
      <c r="CH38" t="s">
        <v>158</v>
      </c>
      <c r="CI38">
        <f t="shared" si="10"/>
        <v>1.07</v>
      </c>
      <c r="CJ38" t="s">
        <v>166</v>
      </c>
      <c r="CK38" t="s">
        <v>159</v>
      </c>
      <c r="CL38" t="str">
        <f t="shared" si="11"/>
        <v>{"window_index":37,"window_t_start":38,"window_t_end":44,"Data":"2020-03-30","R_e_median":1.04510921177587,"R_e_q0025":1.0201804368471,"R_e_q0975":1.0664767331434,"fit":1.05,"lwr":1.02,"upr":1.07,"low":1.02,"high":1.07},</v>
      </c>
      <c r="DE38">
        <v>1.05</v>
      </c>
    </row>
    <row r="39" spans="1:109">
      <c r="A39" s="9">
        <f t="shared" si="0"/>
        <v>43914</v>
      </c>
      <c r="B39" s="9">
        <v>43916</v>
      </c>
      <c r="C39">
        <v>38</v>
      </c>
      <c r="D39" s="11">
        <v>38</v>
      </c>
      <c r="E39" s="11">
        <v>39</v>
      </c>
      <c r="F39" s="11">
        <v>45</v>
      </c>
      <c r="G39" s="11">
        <v>43</v>
      </c>
      <c r="H39" s="9">
        <v>43921</v>
      </c>
      <c r="I39">
        <v>0.97625830959164295</v>
      </c>
      <c r="J39">
        <v>1.03442545109211</v>
      </c>
      <c r="K39">
        <v>1.0035612535612499</v>
      </c>
      <c r="N39" t="s">
        <v>154</v>
      </c>
      <c r="O39" t="s">
        <v>155</v>
      </c>
      <c r="P39" t="s">
        <v>156</v>
      </c>
      <c r="Q39" t="s">
        <v>155</v>
      </c>
      <c r="R39" t="s">
        <v>158</v>
      </c>
      <c r="S39">
        <v>38</v>
      </c>
      <c r="T39" t="s">
        <v>159</v>
      </c>
      <c r="U39" t="s">
        <v>155</v>
      </c>
      <c r="V39" t="s">
        <v>160</v>
      </c>
      <c r="W39" t="s">
        <v>155</v>
      </c>
      <c r="X39" t="s">
        <v>158</v>
      </c>
      <c r="Y39">
        <f t="shared" si="1"/>
        <v>39</v>
      </c>
      <c r="Z39" t="s">
        <v>159</v>
      </c>
      <c r="AA39" t="s">
        <v>155</v>
      </c>
      <c r="AB39" t="s">
        <v>161</v>
      </c>
      <c r="AC39" t="s">
        <v>155</v>
      </c>
      <c r="AD39" t="s">
        <v>158</v>
      </c>
      <c r="AE39">
        <f t="shared" si="2"/>
        <v>45</v>
      </c>
      <c r="AF39" t="s">
        <v>159</v>
      </c>
      <c r="AG39" t="s">
        <v>155</v>
      </c>
      <c r="AH39" t="s">
        <v>147</v>
      </c>
      <c r="AI39" t="s">
        <v>155</v>
      </c>
      <c r="AJ39" t="s">
        <v>158</v>
      </c>
      <c r="AK39" t="s">
        <v>155</v>
      </c>
      <c r="AL39" s="83" t="s">
        <v>204</v>
      </c>
      <c r="AM39" t="s">
        <v>155</v>
      </c>
      <c r="AN39" t="s">
        <v>159</v>
      </c>
      <c r="AO39" t="s">
        <v>155</v>
      </c>
      <c r="AP39" t="s">
        <v>162</v>
      </c>
      <c r="AQ39" t="s">
        <v>155</v>
      </c>
      <c r="AR39" t="s">
        <v>158</v>
      </c>
      <c r="AS39">
        <f t="shared" si="3"/>
        <v>1.0035612535612499</v>
      </c>
      <c r="AT39" t="s">
        <v>159</v>
      </c>
      <c r="AU39" t="s">
        <v>155</v>
      </c>
      <c r="AV39" t="s">
        <v>163</v>
      </c>
      <c r="AW39" t="s">
        <v>155</v>
      </c>
      <c r="AX39" t="s">
        <v>158</v>
      </c>
      <c r="AY39">
        <f t="shared" si="4"/>
        <v>0.97625830959164295</v>
      </c>
      <c r="AZ39" t="s">
        <v>159</v>
      </c>
      <c r="BA39" t="s">
        <v>155</v>
      </c>
      <c r="BB39" t="s">
        <v>164</v>
      </c>
      <c r="BC39" t="s">
        <v>155</v>
      </c>
      <c r="BD39" t="s">
        <v>158</v>
      </c>
      <c r="BE39">
        <f t="shared" si="5"/>
        <v>1.03442545109211</v>
      </c>
      <c r="BF39" t="s">
        <v>159</v>
      </c>
      <c r="BG39" t="s">
        <v>155</v>
      </c>
      <c r="BH39" t="s">
        <v>152</v>
      </c>
      <c r="BI39" t="s">
        <v>155</v>
      </c>
      <c r="BJ39" t="s">
        <v>158</v>
      </c>
      <c r="BK39">
        <f t="shared" si="6"/>
        <v>1</v>
      </c>
      <c r="BL39" t="s">
        <v>159</v>
      </c>
      <c r="BM39" t="s">
        <v>155</v>
      </c>
      <c r="BN39" t="s">
        <v>151</v>
      </c>
      <c r="BO39" t="s">
        <v>155</v>
      </c>
      <c r="BP39" t="s">
        <v>158</v>
      </c>
      <c r="BQ39">
        <f t="shared" si="7"/>
        <v>0.98</v>
      </c>
      <c r="BR39" t="s">
        <v>159</v>
      </c>
      <c r="BS39" t="s">
        <v>155</v>
      </c>
      <c r="BT39" t="s">
        <v>246</v>
      </c>
      <c r="BU39" t="s">
        <v>155</v>
      </c>
      <c r="BV39" t="s">
        <v>158</v>
      </c>
      <c r="BW39">
        <f t="shared" si="8"/>
        <v>1.03</v>
      </c>
      <c r="BX39" t="s">
        <v>159</v>
      </c>
      <c r="BY39" t="s">
        <v>155</v>
      </c>
      <c r="BZ39" t="s">
        <v>247</v>
      </c>
      <c r="CA39" t="s">
        <v>155</v>
      </c>
      <c r="CB39" t="s">
        <v>158</v>
      </c>
      <c r="CC39">
        <f t="shared" si="9"/>
        <v>0.98</v>
      </c>
      <c r="CD39" t="s">
        <v>159</v>
      </c>
      <c r="CE39" t="s">
        <v>155</v>
      </c>
      <c r="CF39" t="s">
        <v>165</v>
      </c>
      <c r="CG39" t="s">
        <v>155</v>
      </c>
      <c r="CH39" t="s">
        <v>158</v>
      </c>
      <c r="CI39">
        <f t="shared" si="10"/>
        <v>1.03</v>
      </c>
      <c r="CJ39" t="s">
        <v>166</v>
      </c>
      <c r="CK39" t="s">
        <v>159</v>
      </c>
      <c r="CL39" t="str">
        <f t="shared" si="11"/>
        <v>{"window_index":38,"window_t_start":39,"window_t_end":45,"Data":"2020-03-31","R_e_median":1.00356125356125,"R_e_q0025":0.976258309591643,"R_e_q0975":1.03442545109211,"fit":1,"lwr":0.98,"upr":1.03,"low":0.98,"high":1.03},</v>
      </c>
      <c r="DE39">
        <v>1</v>
      </c>
    </row>
    <row r="40" spans="1:109">
      <c r="A40" s="9">
        <f t="shared" si="0"/>
        <v>43915</v>
      </c>
      <c r="B40" s="9">
        <v>43917</v>
      </c>
      <c r="C40">
        <v>39</v>
      </c>
      <c r="D40" s="11">
        <v>39</v>
      </c>
      <c r="E40" s="11">
        <v>40</v>
      </c>
      <c r="F40" s="11">
        <v>46</v>
      </c>
      <c r="G40" s="11">
        <v>44</v>
      </c>
      <c r="H40" s="9">
        <v>43922</v>
      </c>
      <c r="I40">
        <v>0.95845204178537602</v>
      </c>
      <c r="J40">
        <v>1.0130579297245901</v>
      </c>
      <c r="K40">
        <v>0.98812915479582197</v>
      </c>
      <c r="N40" t="s">
        <v>154</v>
      </c>
      <c r="O40" t="s">
        <v>155</v>
      </c>
      <c r="P40" t="s">
        <v>156</v>
      </c>
      <c r="Q40" t="s">
        <v>155</v>
      </c>
      <c r="R40" t="s">
        <v>158</v>
      </c>
      <c r="S40">
        <v>39</v>
      </c>
      <c r="T40" t="s">
        <v>159</v>
      </c>
      <c r="U40" t="s">
        <v>155</v>
      </c>
      <c r="V40" t="s">
        <v>160</v>
      </c>
      <c r="W40" t="s">
        <v>155</v>
      </c>
      <c r="X40" t="s">
        <v>158</v>
      </c>
      <c r="Y40">
        <f t="shared" si="1"/>
        <v>40</v>
      </c>
      <c r="Z40" t="s">
        <v>159</v>
      </c>
      <c r="AA40" t="s">
        <v>155</v>
      </c>
      <c r="AB40" t="s">
        <v>161</v>
      </c>
      <c r="AC40" t="s">
        <v>155</v>
      </c>
      <c r="AD40" t="s">
        <v>158</v>
      </c>
      <c r="AE40">
        <f t="shared" si="2"/>
        <v>46</v>
      </c>
      <c r="AF40" t="s">
        <v>159</v>
      </c>
      <c r="AG40" t="s">
        <v>155</v>
      </c>
      <c r="AH40" t="s">
        <v>147</v>
      </c>
      <c r="AI40" t="s">
        <v>155</v>
      </c>
      <c r="AJ40" t="s">
        <v>158</v>
      </c>
      <c r="AK40" t="s">
        <v>155</v>
      </c>
      <c r="AL40" s="83" t="s">
        <v>205</v>
      </c>
      <c r="AM40" t="s">
        <v>155</v>
      </c>
      <c r="AN40" t="s">
        <v>159</v>
      </c>
      <c r="AO40" t="s">
        <v>155</v>
      </c>
      <c r="AP40" t="s">
        <v>162</v>
      </c>
      <c r="AQ40" t="s">
        <v>155</v>
      </c>
      <c r="AR40" t="s">
        <v>158</v>
      </c>
      <c r="AS40">
        <f t="shared" si="3"/>
        <v>0.98812915479582197</v>
      </c>
      <c r="AT40" t="s">
        <v>159</v>
      </c>
      <c r="AU40" t="s">
        <v>155</v>
      </c>
      <c r="AV40" t="s">
        <v>163</v>
      </c>
      <c r="AW40" t="s">
        <v>155</v>
      </c>
      <c r="AX40" t="s">
        <v>158</v>
      </c>
      <c r="AY40">
        <f t="shared" si="4"/>
        <v>0.95845204178537602</v>
      </c>
      <c r="AZ40" t="s">
        <v>159</v>
      </c>
      <c r="BA40" t="s">
        <v>155</v>
      </c>
      <c r="BB40" t="s">
        <v>164</v>
      </c>
      <c r="BC40" t="s">
        <v>155</v>
      </c>
      <c r="BD40" t="s">
        <v>158</v>
      </c>
      <c r="BE40">
        <f t="shared" si="5"/>
        <v>1.0130579297245901</v>
      </c>
      <c r="BF40" t="s">
        <v>159</v>
      </c>
      <c r="BG40" t="s">
        <v>155</v>
      </c>
      <c r="BH40" t="s">
        <v>152</v>
      </c>
      <c r="BI40" t="s">
        <v>155</v>
      </c>
      <c r="BJ40" t="s">
        <v>158</v>
      </c>
      <c r="BK40">
        <f t="shared" si="6"/>
        <v>0.99</v>
      </c>
      <c r="BL40" t="s">
        <v>159</v>
      </c>
      <c r="BM40" t="s">
        <v>155</v>
      </c>
      <c r="BN40" t="s">
        <v>151</v>
      </c>
      <c r="BO40" t="s">
        <v>155</v>
      </c>
      <c r="BP40" t="s">
        <v>158</v>
      </c>
      <c r="BQ40">
        <f t="shared" si="7"/>
        <v>0.96</v>
      </c>
      <c r="BR40" t="s">
        <v>159</v>
      </c>
      <c r="BS40" t="s">
        <v>155</v>
      </c>
      <c r="BT40" t="s">
        <v>246</v>
      </c>
      <c r="BU40" t="s">
        <v>155</v>
      </c>
      <c r="BV40" t="s">
        <v>158</v>
      </c>
      <c r="BW40">
        <f t="shared" si="8"/>
        <v>1.01</v>
      </c>
      <c r="BX40" t="s">
        <v>159</v>
      </c>
      <c r="BY40" t="s">
        <v>155</v>
      </c>
      <c r="BZ40" t="s">
        <v>247</v>
      </c>
      <c r="CA40" t="s">
        <v>155</v>
      </c>
      <c r="CB40" t="s">
        <v>158</v>
      </c>
      <c r="CC40">
        <f t="shared" si="9"/>
        <v>0.96</v>
      </c>
      <c r="CD40" t="s">
        <v>159</v>
      </c>
      <c r="CE40" t="s">
        <v>155</v>
      </c>
      <c r="CF40" t="s">
        <v>165</v>
      </c>
      <c r="CG40" t="s">
        <v>155</v>
      </c>
      <c r="CH40" t="s">
        <v>158</v>
      </c>
      <c r="CI40">
        <f t="shared" si="10"/>
        <v>1.01</v>
      </c>
      <c r="CJ40" t="s">
        <v>166</v>
      </c>
      <c r="CK40" t="s">
        <v>159</v>
      </c>
      <c r="CL40" t="str">
        <f t="shared" si="11"/>
        <v>{"window_index":39,"window_t_start":40,"window_t_end":46,"Data":"2020-04-01","R_e_median":0.988129154795822,"R_e_q0025":0.958452041785376,"R_e_q0975":1.01305792972459,"fit":0.99,"lwr":0.96,"upr":1.01,"low":0.96,"high":1.01},</v>
      </c>
      <c r="DE40">
        <v>0.99</v>
      </c>
    </row>
    <row r="41" spans="1:109">
      <c r="A41" s="9">
        <f t="shared" si="0"/>
        <v>43916</v>
      </c>
      <c r="B41" s="9">
        <v>43918</v>
      </c>
      <c r="C41">
        <v>40</v>
      </c>
      <c r="D41" s="11">
        <v>40</v>
      </c>
      <c r="E41" s="11">
        <v>41</v>
      </c>
      <c r="F41" s="11">
        <v>47</v>
      </c>
      <c r="G41" s="11">
        <v>45</v>
      </c>
      <c r="H41" s="9">
        <v>43923</v>
      </c>
      <c r="I41">
        <v>0.93114909781576405</v>
      </c>
      <c r="J41">
        <v>0.98338081671415001</v>
      </c>
      <c r="K41">
        <v>0.95726495726495797</v>
      </c>
      <c r="N41" t="s">
        <v>154</v>
      </c>
      <c r="O41" t="s">
        <v>155</v>
      </c>
      <c r="P41" t="s">
        <v>156</v>
      </c>
      <c r="Q41" t="s">
        <v>155</v>
      </c>
      <c r="R41" t="s">
        <v>158</v>
      </c>
      <c r="S41">
        <v>40</v>
      </c>
      <c r="T41" t="s">
        <v>159</v>
      </c>
      <c r="U41" t="s">
        <v>155</v>
      </c>
      <c r="V41" t="s">
        <v>160</v>
      </c>
      <c r="W41" t="s">
        <v>155</v>
      </c>
      <c r="X41" t="s">
        <v>158</v>
      </c>
      <c r="Y41">
        <f t="shared" si="1"/>
        <v>41</v>
      </c>
      <c r="Z41" t="s">
        <v>159</v>
      </c>
      <c r="AA41" t="s">
        <v>155</v>
      </c>
      <c r="AB41" t="s">
        <v>161</v>
      </c>
      <c r="AC41" t="s">
        <v>155</v>
      </c>
      <c r="AD41" t="s">
        <v>158</v>
      </c>
      <c r="AE41">
        <f t="shared" si="2"/>
        <v>47</v>
      </c>
      <c r="AF41" t="s">
        <v>159</v>
      </c>
      <c r="AG41" t="s">
        <v>155</v>
      </c>
      <c r="AH41" t="s">
        <v>147</v>
      </c>
      <c r="AI41" t="s">
        <v>155</v>
      </c>
      <c r="AJ41" t="s">
        <v>158</v>
      </c>
      <c r="AK41" t="s">
        <v>155</v>
      </c>
      <c r="AL41" s="83" t="s">
        <v>206</v>
      </c>
      <c r="AM41" t="s">
        <v>155</v>
      </c>
      <c r="AN41" t="s">
        <v>159</v>
      </c>
      <c r="AO41" t="s">
        <v>155</v>
      </c>
      <c r="AP41" t="s">
        <v>162</v>
      </c>
      <c r="AQ41" t="s">
        <v>155</v>
      </c>
      <c r="AR41" t="s">
        <v>158</v>
      </c>
      <c r="AS41">
        <f t="shared" si="3"/>
        <v>0.95726495726495797</v>
      </c>
      <c r="AT41" t="s">
        <v>159</v>
      </c>
      <c r="AU41" t="s">
        <v>155</v>
      </c>
      <c r="AV41" t="s">
        <v>163</v>
      </c>
      <c r="AW41" t="s">
        <v>155</v>
      </c>
      <c r="AX41" t="s">
        <v>158</v>
      </c>
      <c r="AY41">
        <f t="shared" si="4"/>
        <v>0.93114909781576405</v>
      </c>
      <c r="AZ41" t="s">
        <v>159</v>
      </c>
      <c r="BA41" t="s">
        <v>155</v>
      </c>
      <c r="BB41" t="s">
        <v>164</v>
      </c>
      <c r="BC41" t="s">
        <v>155</v>
      </c>
      <c r="BD41" t="s">
        <v>158</v>
      </c>
      <c r="BE41">
        <f t="shared" si="5"/>
        <v>0.98338081671415001</v>
      </c>
      <c r="BF41" t="s">
        <v>159</v>
      </c>
      <c r="BG41" t="s">
        <v>155</v>
      </c>
      <c r="BH41" t="s">
        <v>152</v>
      </c>
      <c r="BI41" t="s">
        <v>155</v>
      </c>
      <c r="BJ41" t="s">
        <v>158</v>
      </c>
      <c r="BK41">
        <f t="shared" si="6"/>
        <v>0.96</v>
      </c>
      <c r="BL41" t="s">
        <v>159</v>
      </c>
      <c r="BM41" t="s">
        <v>155</v>
      </c>
      <c r="BN41" t="s">
        <v>151</v>
      </c>
      <c r="BO41" t="s">
        <v>155</v>
      </c>
      <c r="BP41" t="s">
        <v>158</v>
      </c>
      <c r="BQ41">
        <f t="shared" si="7"/>
        <v>0.93</v>
      </c>
      <c r="BR41" t="s">
        <v>159</v>
      </c>
      <c r="BS41" t="s">
        <v>155</v>
      </c>
      <c r="BT41" t="s">
        <v>246</v>
      </c>
      <c r="BU41" t="s">
        <v>155</v>
      </c>
      <c r="BV41" t="s">
        <v>158</v>
      </c>
      <c r="BW41">
        <f t="shared" si="8"/>
        <v>0.98</v>
      </c>
      <c r="BX41" t="s">
        <v>159</v>
      </c>
      <c r="BY41" t="s">
        <v>155</v>
      </c>
      <c r="BZ41" t="s">
        <v>247</v>
      </c>
      <c r="CA41" t="s">
        <v>155</v>
      </c>
      <c r="CB41" t="s">
        <v>158</v>
      </c>
      <c r="CC41">
        <f t="shared" si="9"/>
        <v>0.93</v>
      </c>
      <c r="CD41" t="s">
        <v>159</v>
      </c>
      <c r="CE41" t="s">
        <v>155</v>
      </c>
      <c r="CF41" t="s">
        <v>165</v>
      </c>
      <c r="CG41" t="s">
        <v>155</v>
      </c>
      <c r="CH41" t="s">
        <v>158</v>
      </c>
      <c r="CI41">
        <f t="shared" si="10"/>
        <v>0.98</v>
      </c>
      <c r="CJ41" t="s">
        <v>166</v>
      </c>
      <c r="CK41" t="s">
        <v>159</v>
      </c>
      <c r="CL41" t="str">
        <f t="shared" si="11"/>
        <v>{"window_index":40,"window_t_start":41,"window_t_end":47,"Data":"2020-04-02","R_e_median":0.957264957264958,"R_e_q0025":0.931149097815764,"R_e_q0975":0.98338081671415,"fit":0.96,"lwr":0.93,"upr":0.98,"low":0.93,"high":0.98},</v>
      </c>
      <c r="DE41">
        <v>0.96</v>
      </c>
    </row>
    <row r="42" spans="1:109">
      <c r="A42" s="9">
        <f t="shared" si="0"/>
        <v>43917</v>
      </c>
      <c r="B42" s="9">
        <v>43919</v>
      </c>
      <c r="C42">
        <v>41</v>
      </c>
      <c r="D42" s="11">
        <v>41</v>
      </c>
      <c r="E42" s="11">
        <v>42</v>
      </c>
      <c r="F42" s="11">
        <v>48</v>
      </c>
      <c r="G42" s="11">
        <v>46</v>
      </c>
      <c r="H42" s="9">
        <v>43924</v>
      </c>
      <c r="I42">
        <v>0.91571699905033199</v>
      </c>
      <c r="J42">
        <v>0.97032288698955405</v>
      </c>
      <c r="K42">
        <v>0.94183285849952603</v>
      </c>
      <c r="N42" t="s">
        <v>154</v>
      </c>
      <c r="O42" t="s">
        <v>155</v>
      </c>
      <c r="P42" t="s">
        <v>156</v>
      </c>
      <c r="Q42" t="s">
        <v>155</v>
      </c>
      <c r="R42" t="s">
        <v>158</v>
      </c>
      <c r="S42">
        <v>41</v>
      </c>
      <c r="T42" t="s">
        <v>159</v>
      </c>
      <c r="U42" t="s">
        <v>155</v>
      </c>
      <c r="V42" t="s">
        <v>160</v>
      </c>
      <c r="W42" t="s">
        <v>155</v>
      </c>
      <c r="X42" t="s">
        <v>158</v>
      </c>
      <c r="Y42">
        <f t="shared" si="1"/>
        <v>42</v>
      </c>
      <c r="Z42" t="s">
        <v>159</v>
      </c>
      <c r="AA42" t="s">
        <v>155</v>
      </c>
      <c r="AB42" t="s">
        <v>161</v>
      </c>
      <c r="AC42" t="s">
        <v>155</v>
      </c>
      <c r="AD42" t="s">
        <v>158</v>
      </c>
      <c r="AE42">
        <f t="shared" si="2"/>
        <v>48</v>
      </c>
      <c r="AF42" t="s">
        <v>159</v>
      </c>
      <c r="AG42" t="s">
        <v>155</v>
      </c>
      <c r="AH42" t="s">
        <v>147</v>
      </c>
      <c r="AI42" t="s">
        <v>155</v>
      </c>
      <c r="AJ42" t="s">
        <v>158</v>
      </c>
      <c r="AK42" t="s">
        <v>155</v>
      </c>
      <c r="AL42" s="83" t="s">
        <v>207</v>
      </c>
      <c r="AM42" t="s">
        <v>155</v>
      </c>
      <c r="AN42" t="s">
        <v>159</v>
      </c>
      <c r="AO42" t="s">
        <v>155</v>
      </c>
      <c r="AP42" t="s">
        <v>162</v>
      </c>
      <c r="AQ42" t="s">
        <v>155</v>
      </c>
      <c r="AR42" t="s">
        <v>158</v>
      </c>
      <c r="AS42">
        <f t="shared" si="3"/>
        <v>0.94183285849952603</v>
      </c>
      <c r="AT42" t="s">
        <v>159</v>
      </c>
      <c r="AU42" t="s">
        <v>155</v>
      </c>
      <c r="AV42" t="s">
        <v>163</v>
      </c>
      <c r="AW42" t="s">
        <v>155</v>
      </c>
      <c r="AX42" t="s">
        <v>158</v>
      </c>
      <c r="AY42">
        <f t="shared" si="4"/>
        <v>0.91571699905033199</v>
      </c>
      <c r="AZ42" t="s">
        <v>159</v>
      </c>
      <c r="BA42" t="s">
        <v>155</v>
      </c>
      <c r="BB42" t="s">
        <v>164</v>
      </c>
      <c r="BC42" t="s">
        <v>155</v>
      </c>
      <c r="BD42" t="s">
        <v>158</v>
      </c>
      <c r="BE42">
        <f t="shared" si="5"/>
        <v>0.97032288698955405</v>
      </c>
      <c r="BF42" t="s">
        <v>159</v>
      </c>
      <c r="BG42" t="s">
        <v>155</v>
      </c>
      <c r="BH42" t="s">
        <v>152</v>
      </c>
      <c r="BI42" t="s">
        <v>155</v>
      </c>
      <c r="BJ42" t="s">
        <v>158</v>
      </c>
      <c r="BK42">
        <f t="shared" si="6"/>
        <v>0.94</v>
      </c>
      <c r="BL42" t="s">
        <v>159</v>
      </c>
      <c r="BM42" t="s">
        <v>155</v>
      </c>
      <c r="BN42" t="s">
        <v>151</v>
      </c>
      <c r="BO42" t="s">
        <v>155</v>
      </c>
      <c r="BP42" t="s">
        <v>158</v>
      </c>
      <c r="BQ42">
        <f t="shared" si="7"/>
        <v>0.92</v>
      </c>
      <c r="BR42" t="s">
        <v>159</v>
      </c>
      <c r="BS42" t="s">
        <v>155</v>
      </c>
      <c r="BT42" t="s">
        <v>246</v>
      </c>
      <c r="BU42" t="s">
        <v>155</v>
      </c>
      <c r="BV42" t="s">
        <v>158</v>
      </c>
      <c r="BW42">
        <f t="shared" si="8"/>
        <v>0.97</v>
      </c>
      <c r="BX42" t="s">
        <v>159</v>
      </c>
      <c r="BY42" t="s">
        <v>155</v>
      </c>
      <c r="BZ42" t="s">
        <v>247</v>
      </c>
      <c r="CA42" t="s">
        <v>155</v>
      </c>
      <c r="CB42" t="s">
        <v>158</v>
      </c>
      <c r="CC42">
        <f t="shared" si="9"/>
        <v>0.92</v>
      </c>
      <c r="CD42" t="s">
        <v>159</v>
      </c>
      <c r="CE42" t="s">
        <v>155</v>
      </c>
      <c r="CF42" t="s">
        <v>165</v>
      </c>
      <c r="CG42" t="s">
        <v>155</v>
      </c>
      <c r="CH42" t="s">
        <v>158</v>
      </c>
      <c r="CI42">
        <f t="shared" si="10"/>
        <v>0.97</v>
      </c>
      <c r="CJ42" t="s">
        <v>166</v>
      </c>
      <c r="CK42" t="s">
        <v>159</v>
      </c>
      <c r="CL42" t="str">
        <f t="shared" si="11"/>
        <v>{"window_index":41,"window_t_start":42,"window_t_end":48,"Data":"2020-04-03","R_e_median":0.941832858499526,"R_e_q0025":0.915716999050332,"R_e_q0975":0.970322886989554,"fit":0.94,"lwr":0.92,"upr":0.97,"low":0.92,"high":0.97},</v>
      </c>
      <c r="DE42">
        <v>0.94</v>
      </c>
    </row>
    <row r="43" spans="1:109">
      <c r="A43" s="9">
        <f t="shared" si="0"/>
        <v>43918</v>
      </c>
      <c r="B43" s="9">
        <v>43920</v>
      </c>
      <c r="C43">
        <v>42</v>
      </c>
      <c r="D43" s="11">
        <v>42</v>
      </c>
      <c r="E43" s="11">
        <v>43</v>
      </c>
      <c r="F43" s="11">
        <v>49</v>
      </c>
      <c r="G43" s="11">
        <v>47</v>
      </c>
      <c r="H43" s="9">
        <v>43925</v>
      </c>
      <c r="I43">
        <v>0.929962013295346</v>
      </c>
      <c r="J43">
        <v>0.98100664767331502</v>
      </c>
      <c r="K43">
        <v>0.95489078822412199</v>
      </c>
      <c r="N43" t="s">
        <v>154</v>
      </c>
      <c r="O43" t="s">
        <v>155</v>
      </c>
      <c r="P43" t="s">
        <v>156</v>
      </c>
      <c r="Q43" t="s">
        <v>155</v>
      </c>
      <c r="R43" t="s">
        <v>158</v>
      </c>
      <c r="S43">
        <v>42</v>
      </c>
      <c r="T43" t="s">
        <v>159</v>
      </c>
      <c r="U43" t="s">
        <v>155</v>
      </c>
      <c r="V43" t="s">
        <v>160</v>
      </c>
      <c r="W43" t="s">
        <v>155</v>
      </c>
      <c r="X43" t="s">
        <v>158</v>
      </c>
      <c r="Y43">
        <f t="shared" si="1"/>
        <v>43</v>
      </c>
      <c r="Z43" t="s">
        <v>159</v>
      </c>
      <c r="AA43" t="s">
        <v>155</v>
      </c>
      <c r="AB43" t="s">
        <v>161</v>
      </c>
      <c r="AC43" t="s">
        <v>155</v>
      </c>
      <c r="AD43" t="s">
        <v>158</v>
      </c>
      <c r="AE43">
        <f t="shared" si="2"/>
        <v>49</v>
      </c>
      <c r="AF43" t="s">
        <v>159</v>
      </c>
      <c r="AG43" t="s">
        <v>155</v>
      </c>
      <c r="AH43" t="s">
        <v>147</v>
      </c>
      <c r="AI43" t="s">
        <v>155</v>
      </c>
      <c r="AJ43" t="s">
        <v>158</v>
      </c>
      <c r="AK43" t="s">
        <v>155</v>
      </c>
      <c r="AL43" s="83" t="s">
        <v>208</v>
      </c>
      <c r="AM43" t="s">
        <v>155</v>
      </c>
      <c r="AN43" t="s">
        <v>159</v>
      </c>
      <c r="AO43" t="s">
        <v>155</v>
      </c>
      <c r="AP43" t="s">
        <v>162</v>
      </c>
      <c r="AQ43" t="s">
        <v>155</v>
      </c>
      <c r="AR43" t="s">
        <v>158</v>
      </c>
      <c r="AS43">
        <f t="shared" si="3"/>
        <v>0.95489078822412199</v>
      </c>
      <c r="AT43" t="s">
        <v>159</v>
      </c>
      <c r="AU43" t="s">
        <v>155</v>
      </c>
      <c r="AV43" t="s">
        <v>163</v>
      </c>
      <c r="AW43" t="s">
        <v>155</v>
      </c>
      <c r="AX43" t="s">
        <v>158</v>
      </c>
      <c r="AY43">
        <f t="shared" si="4"/>
        <v>0.929962013295346</v>
      </c>
      <c r="AZ43" t="s">
        <v>159</v>
      </c>
      <c r="BA43" t="s">
        <v>155</v>
      </c>
      <c r="BB43" t="s">
        <v>164</v>
      </c>
      <c r="BC43" t="s">
        <v>155</v>
      </c>
      <c r="BD43" t="s">
        <v>158</v>
      </c>
      <c r="BE43">
        <f t="shared" si="5"/>
        <v>0.98100664767331502</v>
      </c>
      <c r="BF43" t="s">
        <v>159</v>
      </c>
      <c r="BG43" t="s">
        <v>155</v>
      </c>
      <c r="BH43" t="s">
        <v>152</v>
      </c>
      <c r="BI43" t="s">
        <v>155</v>
      </c>
      <c r="BJ43" t="s">
        <v>158</v>
      </c>
      <c r="BK43">
        <f t="shared" si="6"/>
        <v>0.95</v>
      </c>
      <c r="BL43" t="s">
        <v>159</v>
      </c>
      <c r="BM43" t="s">
        <v>155</v>
      </c>
      <c r="BN43" t="s">
        <v>151</v>
      </c>
      <c r="BO43" t="s">
        <v>155</v>
      </c>
      <c r="BP43" t="s">
        <v>158</v>
      </c>
      <c r="BQ43">
        <f t="shared" si="7"/>
        <v>0.93</v>
      </c>
      <c r="BR43" t="s">
        <v>159</v>
      </c>
      <c r="BS43" t="s">
        <v>155</v>
      </c>
      <c r="BT43" t="s">
        <v>246</v>
      </c>
      <c r="BU43" t="s">
        <v>155</v>
      </c>
      <c r="BV43" t="s">
        <v>158</v>
      </c>
      <c r="BW43">
        <f t="shared" si="8"/>
        <v>0.98</v>
      </c>
      <c r="BX43" t="s">
        <v>159</v>
      </c>
      <c r="BY43" t="s">
        <v>155</v>
      </c>
      <c r="BZ43" t="s">
        <v>247</v>
      </c>
      <c r="CA43" t="s">
        <v>155</v>
      </c>
      <c r="CB43" t="s">
        <v>158</v>
      </c>
      <c r="CC43">
        <f t="shared" si="9"/>
        <v>0.93</v>
      </c>
      <c r="CD43" t="s">
        <v>159</v>
      </c>
      <c r="CE43" t="s">
        <v>155</v>
      </c>
      <c r="CF43" t="s">
        <v>165</v>
      </c>
      <c r="CG43" t="s">
        <v>155</v>
      </c>
      <c r="CH43" t="s">
        <v>158</v>
      </c>
      <c r="CI43">
        <f t="shared" si="10"/>
        <v>0.98</v>
      </c>
      <c r="CJ43" t="s">
        <v>166</v>
      </c>
      <c r="CK43" t="s">
        <v>159</v>
      </c>
      <c r="CL43" t="str">
        <f t="shared" si="11"/>
        <v>{"window_index":42,"window_t_start":43,"window_t_end":49,"Data":"2020-04-04","R_e_median":0.954890788224122,"R_e_q0025":0.929962013295346,"R_e_q0975":0.981006647673315,"fit":0.95,"lwr":0.93,"upr":0.98,"low":0.93,"high":0.98},</v>
      </c>
      <c r="DE43">
        <v>0.95</v>
      </c>
    </row>
    <row r="44" spans="1:109">
      <c r="A44" s="9">
        <f t="shared" si="0"/>
        <v>43919</v>
      </c>
      <c r="B44" s="9">
        <v>43921</v>
      </c>
      <c r="C44">
        <v>43</v>
      </c>
      <c r="D44" s="11">
        <v>43</v>
      </c>
      <c r="E44" s="11">
        <v>44</v>
      </c>
      <c r="F44" s="11">
        <v>50</v>
      </c>
      <c r="G44" s="11">
        <v>48</v>
      </c>
      <c r="H44" s="9">
        <v>43926</v>
      </c>
      <c r="I44">
        <v>0.94658119658119599</v>
      </c>
      <c r="J44">
        <v>0.99525166191832903</v>
      </c>
      <c r="K44">
        <v>0.97032288698955405</v>
      </c>
      <c r="N44" t="s">
        <v>154</v>
      </c>
      <c r="O44" t="s">
        <v>155</v>
      </c>
      <c r="P44" t="s">
        <v>156</v>
      </c>
      <c r="Q44" t="s">
        <v>155</v>
      </c>
      <c r="R44" t="s">
        <v>158</v>
      </c>
      <c r="S44">
        <v>43</v>
      </c>
      <c r="T44" t="s">
        <v>159</v>
      </c>
      <c r="U44" t="s">
        <v>155</v>
      </c>
      <c r="V44" t="s">
        <v>160</v>
      </c>
      <c r="W44" t="s">
        <v>155</v>
      </c>
      <c r="X44" t="s">
        <v>158</v>
      </c>
      <c r="Y44">
        <f t="shared" si="1"/>
        <v>44</v>
      </c>
      <c r="Z44" t="s">
        <v>159</v>
      </c>
      <c r="AA44" t="s">
        <v>155</v>
      </c>
      <c r="AB44" t="s">
        <v>161</v>
      </c>
      <c r="AC44" t="s">
        <v>155</v>
      </c>
      <c r="AD44" t="s">
        <v>158</v>
      </c>
      <c r="AE44">
        <f t="shared" si="2"/>
        <v>50</v>
      </c>
      <c r="AF44" t="s">
        <v>159</v>
      </c>
      <c r="AG44" t="s">
        <v>155</v>
      </c>
      <c r="AH44" t="s">
        <v>147</v>
      </c>
      <c r="AI44" t="s">
        <v>155</v>
      </c>
      <c r="AJ44" t="s">
        <v>158</v>
      </c>
      <c r="AK44" t="s">
        <v>155</v>
      </c>
      <c r="AL44" s="83" t="s">
        <v>209</v>
      </c>
      <c r="AM44" t="s">
        <v>155</v>
      </c>
      <c r="AN44" t="s">
        <v>159</v>
      </c>
      <c r="AO44" t="s">
        <v>155</v>
      </c>
      <c r="AP44" t="s">
        <v>162</v>
      </c>
      <c r="AQ44" t="s">
        <v>155</v>
      </c>
      <c r="AR44" t="s">
        <v>158</v>
      </c>
      <c r="AS44">
        <f t="shared" si="3"/>
        <v>0.97032288698955405</v>
      </c>
      <c r="AT44" t="s">
        <v>159</v>
      </c>
      <c r="AU44" t="s">
        <v>155</v>
      </c>
      <c r="AV44" t="s">
        <v>163</v>
      </c>
      <c r="AW44" t="s">
        <v>155</v>
      </c>
      <c r="AX44" t="s">
        <v>158</v>
      </c>
      <c r="AY44">
        <f t="shared" si="4"/>
        <v>0.94658119658119599</v>
      </c>
      <c r="AZ44" t="s">
        <v>159</v>
      </c>
      <c r="BA44" t="s">
        <v>155</v>
      </c>
      <c r="BB44" t="s">
        <v>164</v>
      </c>
      <c r="BC44" t="s">
        <v>155</v>
      </c>
      <c r="BD44" t="s">
        <v>158</v>
      </c>
      <c r="BE44">
        <f t="shared" si="5"/>
        <v>0.99525166191832903</v>
      </c>
      <c r="BF44" t="s">
        <v>159</v>
      </c>
      <c r="BG44" t="s">
        <v>155</v>
      </c>
      <c r="BH44" t="s">
        <v>152</v>
      </c>
      <c r="BI44" t="s">
        <v>155</v>
      </c>
      <c r="BJ44" t="s">
        <v>158</v>
      </c>
      <c r="BK44">
        <f t="shared" si="6"/>
        <v>0.97</v>
      </c>
      <c r="BL44" t="s">
        <v>159</v>
      </c>
      <c r="BM44" t="s">
        <v>155</v>
      </c>
      <c r="BN44" t="s">
        <v>151</v>
      </c>
      <c r="BO44" t="s">
        <v>155</v>
      </c>
      <c r="BP44" t="s">
        <v>158</v>
      </c>
      <c r="BQ44">
        <f t="shared" si="7"/>
        <v>0.95</v>
      </c>
      <c r="BR44" t="s">
        <v>159</v>
      </c>
      <c r="BS44" t="s">
        <v>155</v>
      </c>
      <c r="BT44" t="s">
        <v>246</v>
      </c>
      <c r="BU44" t="s">
        <v>155</v>
      </c>
      <c r="BV44" t="s">
        <v>158</v>
      </c>
      <c r="BW44">
        <f t="shared" si="8"/>
        <v>1</v>
      </c>
      <c r="BX44" t="s">
        <v>159</v>
      </c>
      <c r="BY44" t="s">
        <v>155</v>
      </c>
      <c r="BZ44" t="s">
        <v>247</v>
      </c>
      <c r="CA44" t="s">
        <v>155</v>
      </c>
      <c r="CB44" t="s">
        <v>158</v>
      </c>
      <c r="CC44">
        <f t="shared" si="9"/>
        <v>0.95</v>
      </c>
      <c r="CD44" t="s">
        <v>159</v>
      </c>
      <c r="CE44" t="s">
        <v>155</v>
      </c>
      <c r="CF44" t="s">
        <v>165</v>
      </c>
      <c r="CG44" t="s">
        <v>155</v>
      </c>
      <c r="CH44" t="s">
        <v>158</v>
      </c>
      <c r="CI44">
        <f t="shared" si="10"/>
        <v>1</v>
      </c>
      <c r="CJ44" t="s">
        <v>166</v>
      </c>
      <c r="CK44" t="s">
        <v>159</v>
      </c>
      <c r="CL44" t="str">
        <f t="shared" si="11"/>
        <v>{"window_index":43,"window_t_start":44,"window_t_end":50,"Data":"2020-04-05","R_e_median":0.970322886989554,"R_e_q0025":0.946581196581196,"R_e_q0975":0.995251661918329,"fit":0.97,"lwr":0.95,"upr":1,"low":0.95,"high":1},</v>
      </c>
      <c r="DE44">
        <v>0.97</v>
      </c>
    </row>
    <row r="45" spans="1:109">
      <c r="A45" s="9">
        <f t="shared" si="0"/>
        <v>43920</v>
      </c>
      <c r="B45" s="9">
        <v>43922</v>
      </c>
      <c r="C45">
        <v>44</v>
      </c>
      <c r="D45" s="11">
        <v>44</v>
      </c>
      <c r="E45" s="11">
        <v>45</v>
      </c>
      <c r="F45" s="11">
        <v>51</v>
      </c>
      <c r="G45" s="11">
        <v>49</v>
      </c>
      <c r="H45" s="9">
        <v>43927</v>
      </c>
      <c r="I45">
        <v>0.94301994301994396</v>
      </c>
      <c r="J45">
        <v>0.99881291547958195</v>
      </c>
      <c r="K45">
        <v>0.97507122507122501</v>
      </c>
      <c r="N45" t="s">
        <v>154</v>
      </c>
      <c r="O45" t="s">
        <v>155</v>
      </c>
      <c r="P45" t="s">
        <v>156</v>
      </c>
      <c r="Q45" t="s">
        <v>155</v>
      </c>
      <c r="R45" t="s">
        <v>158</v>
      </c>
      <c r="S45">
        <v>44</v>
      </c>
      <c r="T45" t="s">
        <v>159</v>
      </c>
      <c r="U45" t="s">
        <v>155</v>
      </c>
      <c r="V45" t="s">
        <v>160</v>
      </c>
      <c r="W45" t="s">
        <v>155</v>
      </c>
      <c r="X45" t="s">
        <v>158</v>
      </c>
      <c r="Y45">
        <f t="shared" si="1"/>
        <v>45</v>
      </c>
      <c r="Z45" t="s">
        <v>159</v>
      </c>
      <c r="AA45" t="s">
        <v>155</v>
      </c>
      <c r="AB45" t="s">
        <v>161</v>
      </c>
      <c r="AC45" t="s">
        <v>155</v>
      </c>
      <c r="AD45" t="s">
        <v>158</v>
      </c>
      <c r="AE45">
        <f t="shared" si="2"/>
        <v>51</v>
      </c>
      <c r="AF45" t="s">
        <v>159</v>
      </c>
      <c r="AG45" t="s">
        <v>155</v>
      </c>
      <c r="AH45" t="s">
        <v>147</v>
      </c>
      <c r="AI45" t="s">
        <v>155</v>
      </c>
      <c r="AJ45" t="s">
        <v>158</v>
      </c>
      <c r="AK45" t="s">
        <v>155</v>
      </c>
      <c r="AL45" s="83" t="s">
        <v>210</v>
      </c>
      <c r="AM45" t="s">
        <v>155</v>
      </c>
      <c r="AN45" t="s">
        <v>159</v>
      </c>
      <c r="AO45" t="s">
        <v>155</v>
      </c>
      <c r="AP45" t="s">
        <v>162</v>
      </c>
      <c r="AQ45" t="s">
        <v>155</v>
      </c>
      <c r="AR45" t="s">
        <v>158</v>
      </c>
      <c r="AS45">
        <f t="shared" si="3"/>
        <v>0.97507122507122501</v>
      </c>
      <c r="AT45" t="s">
        <v>159</v>
      </c>
      <c r="AU45" t="s">
        <v>155</v>
      </c>
      <c r="AV45" t="s">
        <v>163</v>
      </c>
      <c r="AW45" t="s">
        <v>155</v>
      </c>
      <c r="AX45" t="s">
        <v>158</v>
      </c>
      <c r="AY45">
        <f t="shared" si="4"/>
        <v>0.94301994301994396</v>
      </c>
      <c r="AZ45" t="s">
        <v>159</v>
      </c>
      <c r="BA45" t="s">
        <v>155</v>
      </c>
      <c r="BB45" t="s">
        <v>164</v>
      </c>
      <c r="BC45" t="s">
        <v>155</v>
      </c>
      <c r="BD45" t="s">
        <v>158</v>
      </c>
      <c r="BE45">
        <f t="shared" si="5"/>
        <v>0.99881291547958195</v>
      </c>
      <c r="BF45" t="s">
        <v>159</v>
      </c>
      <c r="BG45" t="s">
        <v>155</v>
      </c>
      <c r="BH45" t="s">
        <v>152</v>
      </c>
      <c r="BI45" t="s">
        <v>155</v>
      </c>
      <c r="BJ45" t="s">
        <v>158</v>
      </c>
      <c r="BK45">
        <f t="shared" si="6"/>
        <v>0.98</v>
      </c>
      <c r="BL45" t="s">
        <v>159</v>
      </c>
      <c r="BM45" t="s">
        <v>155</v>
      </c>
      <c r="BN45" t="s">
        <v>151</v>
      </c>
      <c r="BO45" t="s">
        <v>155</v>
      </c>
      <c r="BP45" t="s">
        <v>158</v>
      </c>
      <c r="BQ45">
        <f t="shared" si="7"/>
        <v>0.94</v>
      </c>
      <c r="BR45" t="s">
        <v>159</v>
      </c>
      <c r="BS45" t="s">
        <v>155</v>
      </c>
      <c r="BT45" t="s">
        <v>246</v>
      </c>
      <c r="BU45" t="s">
        <v>155</v>
      </c>
      <c r="BV45" t="s">
        <v>158</v>
      </c>
      <c r="BW45">
        <f t="shared" si="8"/>
        <v>1</v>
      </c>
      <c r="BX45" t="s">
        <v>159</v>
      </c>
      <c r="BY45" t="s">
        <v>155</v>
      </c>
      <c r="BZ45" t="s">
        <v>247</v>
      </c>
      <c r="CA45" t="s">
        <v>155</v>
      </c>
      <c r="CB45" t="s">
        <v>158</v>
      </c>
      <c r="CC45">
        <f t="shared" si="9"/>
        <v>0.94</v>
      </c>
      <c r="CD45" t="s">
        <v>159</v>
      </c>
      <c r="CE45" t="s">
        <v>155</v>
      </c>
      <c r="CF45" t="s">
        <v>165</v>
      </c>
      <c r="CG45" t="s">
        <v>155</v>
      </c>
      <c r="CH45" t="s">
        <v>158</v>
      </c>
      <c r="CI45">
        <f t="shared" si="10"/>
        <v>1</v>
      </c>
      <c r="CJ45" t="s">
        <v>166</v>
      </c>
      <c r="CK45" t="s">
        <v>159</v>
      </c>
      <c r="CL45" t="str">
        <f t="shared" si="11"/>
        <v>{"window_index":44,"window_t_start":45,"window_t_end":51,"Data":"2020-04-06","R_e_median":0.975071225071225,"R_e_q0025":0.943019943019944,"R_e_q0975":0.998812915479582,"fit":0.98,"lwr":0.94,"upr":1,"low":0.94,"high":1},</v>
      </c>
      <c r="DE45">
        <v>0.98</v>
      </c>
    </row>
    <row r="46" spans="1:109">
      <c r="A46" s="9">
        <f t="shared" si="0"/>
        <v>43921</v>
      </c>
      <c r="B46" s="9">
        <v>43923</v>
      </c>
      <c r="C46">
        <v>45</v>
      </c>
      <c r="D46" s="11">
        <v>45</v>
      </c>
      <c r="E46" s="11">
        <v>46</v>
      </c>
      <c r="F46" s="11">
        <v>52</v>
      </c>
      <c r="G46" s="11">
        <v>50</v>
      </c>
      <c r="H46" s="9">
        <v>43928</v>
      </c>
      <c r="I46">
        <v>0.94776828110161404</v>
      </c>
      <c r="J46">
        <v>0.99347103513770396</v>
      </c>
      <c r="K46">
        <v>0.97032288698955405</v>
      </c>
      <c r="N46" t="s">
        <v>154</v>
      </c>
      <c r="O46" t="s">
        <v>155</v>
      </c>
      <c r="P46" t="s">
        <v>156</v>
      </c>
      <c r="Q46" t="s">
        <v>155</v>
      </c>
      <c r="R46" t="s">
        <v>158</v>
      </c>
      <c r="S46">
        <v>45</v>
      </c>
      <c r="T46" t="s">
        <v>159</v>
      </c>
      <c r="U46" t="s">
        <v>155</v>
      </c>
      <c r="V46" t="s">
        <v>160</v>
      </c>
      <c r="W46" t="s">
        <v>155</v>
      </c>
      <c r="X46" t="s">
        <v>158</v>
      </c>
      <c r="Y46">
        <f t="shared" si="1"/>
        <v>46</v>
      </c>
      <c r="Z46" t="s">
        <v>159</v>
      </c>
      <c r="AA46" t="s">
        <v>155</v>
      </c>
      <c r="AB46" t="s">
        <v>161</v>
      </c>
      <c r="AC46" t="s">
        <v>155</v>
      </c>
      <c r="AD46" t="s">
        <v>158</v>
      </c>
      <c r="AE46">
        <f t="shared" si="2"/>
        <v>52</v>
      </c>
      <c r="AF46" t="s">
        <v>159</v>
      </c>
      <c r="AG46" t="s">
        <v>155</v>
      </c>
      <c r="AH46" t="s">
        <v>147</v>
      </c>
      <c r="AI46" t="s">
        <v>155</v>
      </c>
      <c r="AJ46" t="s">
        <v>158</v>
      </c>
      <c r="AK46" t="s">
        <v>155</v>
      </c>
      <c r="AL46" s="83" t="s">
        <v>211</v>
      </c>
      <c r="AM46" t="s">
        <v>155</v>
      </c>
      <c r="AN46" t="s">
        <v>159</v>
      </c>
      <c r="AO46" t="s">
        <v>155</v>
      </c>
      <c r="AP46" t="s">
        <v>162</v>
      </c>
      <c r="AQ46" t="s">
        <v>155</v>
      </c>
      <c r="AR46" t="s">
        <v>158</v>
      </c>
      <c r="AS46">
        <f t="shared" si="3"/>
        <v>0.97032288698955405</v>
      </c>
      <c r="AT46" t="s">
        <v>159</v>
      </c>
      <c r="AU46" t="s">
        <v>155</v>
      </c>
      <c r="AV46" t="s">
        <v>163</v>
      </c>
      <c r="AW46" t="s">
        <v>155</v>
      </c>
      <c r="AX46" t="s">
        <v>158</v>
      </c>
      <c r="AY46">
        <f t="shared" si="4"/>
        <v>0.94776828110161404</v>
      </c>
      <c r="AZ46" t="s">
        <v>159</v>
      </c>
      <c r="BA46" t="s">
        <v>155</v>
      </c>
      <c r="BB46" t="s">
        <v>164</v>
      </c>
      <c r="BC46" t="s">
        <v>155</v>
      </c>
      <c r="BD46" t="s">
        <v>158</v>
      </c>
      <c r="BE46">
        <f t="shared" si="5"/>
        <v>0.99347103513770396</v>
      </c>
      <c r="BF46" t="s">
        <v>159</v>
      </c>
      <c r="BG46" t="s">
        <v>155</v>
      </c>
      <c r="BH46" t="s">
        <v>152</v>
      </c>
      <c r="BI46" t="s">
        <v>155</v>
      </c>
      <c r="BJ46" t="s">
        <v>158</v>
      </c>
      <c r="BK46">
        <f t="shared" si="6"/>
        <v>0.97</v>
      </c>
      <c r="BL46" t="s">
        <v>159</v>
      </c>
      <c r="BM46" t="s">
        <v>155</v>
      </c>
      <c r="BN46" t="s">
        <v>151</v>
      </c>
      <c r="BO46" t="s">
        <v>155</v>
      </c>
      <c r="BP46" t="s">
        <v>158</v>
      </c>
      <c r="BQ46">
        <f t="shared" si="7"/>
        <v>0.95</v>
      </c>
      <c r="BR46" t="s">
        <v>159</v>
      </c>
      <c r="BS46" t="s">
        <v>155</v>
      </c>
      <c r="BT46" t="s">
        <v>246</v>
      </c>
      <c r="BU46" t="s">
        <v>155</v>
      </c>
      <c r="BV46" t="s">
        <v>158</v>
      </c>
      <c r="BW46">
        <f t="shared" si="8"/>
        <v>0.99</v>
      </c>
      <c r="BX46" t="s">
        <v>159</v>
      </c>
      <c r="BY46" t="s">
        <v>155</v>
      </c>
      <c r="BZ46" t="s">
        <v>247</v>
      </c>
      <c r="CA46" t="s">
        <v>155</v>
      </c>
      <c r="CB46" t="s">
        <v>158</v>
      </c>
      <c r="CC46">
        <f t="shared" si="9"/>
        <v>0.95</v>
      </c>
      <c r="CD46" t="s">
        <v>159</v>
      </c>
      <c r="CE46" t="s">
        <v>155</v>
      </c>
      <c r="CF46" t="s">
        <v>165</v>
      </c>
      <c r="CG46" t="s">
        <v>155</v>
      </c>
      <c r="CH46" t="s">
        <v>158</v>
      </c>
      <c r="CI46">
        <f t="shared" si="10"/>
        <v>0.99</v>
      </c>
      <c r="CJ46" t="s">
        <v>166</v>
      </c>
      <c r="CK46" t="s">
        <v>159</v>
      </c>
      <c r="CL46" t="str">
        <f t="shared" si="11"/>
        <v>{"window_index":45,"window_t_start":46,"window_t_end":52,"Data":"2020-04-07","R_e_median":0.970322886989554,"R_e_q0025":0.947768281101614,"R_e_q0975":0.993471035137704,"fit":0.97,"lwr":0.95,"upr":0.99,"low":0.95,"high":0.99},</v>
      </c>
      <c r="DE46">
        <v>0.97</v>
      </c>
    </row>
    <row r="47" spans="1:109">
      <c r="A47" s="9">
        <f t="shared" si="0"/>
        <v>43922</v>
      </c>
      <c r="B47" s="9">
        <v>43924</v>
      </c>
      <c r="C47">
        <v>46</v>
      </c>
      <c r="D47" s="11">
        <v>46</v>
      </c>
      <c r="E47" s="11">
        <v>47</v>
      </c>
      <c r="F47" s="11">
        <v>53</v>
      </c>
      <c r="G47" s="11">
        <v>51</v>
      </c>
      <c r="H47" s="9">
        <v>43929</v>
      </c>
      <c r="I47">
        <v>0.91690408357075004</v>
      </c>
      <c r="J47">
        <v>0.97150997150997198</v>
      </c>
      <c r="K47">
        <v>0.94420702754036001</v>
      </c>
      <c r="N47" t="s">
        <v>154</v>
      </c>
      <c r="O47" t="s">
        <v>155</v>
      </c>
      <c r="P47" t="s">
        <v>156</v>
      </c>
      <c r="Q47" t="s">
        <v>155</v>
      </c>
      <c r="R47" t="s">
        <v>158</v>
      </c>
      <c r="S47">
        <v>46</v>
      </c>
      <c r="T47" t="s">
        <v>159</v>
      </c>
      <c r="U47" t="s">
        <v>155</v>
      </c>
      <c r="V47" t="s">
        <v>160</v>
      </c>
      <c r="W47" t="s">
        <v>155</v>
      </c>
      <c r="X47" t="s">
        <v>158</v>
      </c>
      <c r="Y47">
        <f t="shared" si="1"/>
        <v>47</v>
      </c>
      <c r="Z47" t="s">
        <v>159</v>
      </c>
      <c r="AA47" t="s">
        <v>155</v>
      </c>
      <c r="AB47" t="s">
        <v>161</v>
      </c>
      <c r="AC47" t="s">
        <v>155</v>
      </c>
      <c r="AD47" t="s">
        <v>158</v>
      </c>
      <c r="AE47">
        <f t="shared" si="2"/>
        <v>53</v>
      </c>
      <c r="AF47" t="s">
        <v>159</v>
      </c>
      <c r="AG47" t="s">
        <v>155</v>
      </c>
      <c r="AH47" t="s">
        <v>147</v>
      </c>
      <c r="AI47" t="s">
        <v>155</v>
      </c>
      <c r="AJ47" t="s">
        <v>158</v>
      </c>
      <c r="AK47" t="s">
        <v>155</v>
      </c>
      <c r="AL47" s="83" t="s">
        <v>212</v>
      </c>
      <c r="AM47" t="s">
        <v>155</v>
      </c>
      <c r="AN47" t="s">
        <v>159</v>
      </c>
      <c r="AO47" t="s">
        <v>155</v>
      </c>
      <c r="AP47" t="s">
        <v>162</v>
      </c>
      <c r="AQ47" t="s">
        <v>155</v>
      </c>
      <c r="AR47" t="s">
        <v>158</v>
      </c>
      <c r="AS47">
        <f t="shared" si="3"/>
        <v>0.94420702754036001</v>
      </c>
      <c r="AT47" t="s">
        <v>159</v>
      </c>
      <c r="AU47" t="s">
        <v>155</v>
      </c>
      <c r="AV47" t="s">
        <v>163</v>
      </c>
      <c r="AW47" t="s">
        <v>155</v>
      </c>
      <c r="AX47" t="s">
        <v>158</v>
      </c>
      <c r="AY47">
        <f t="shared" si="4"/>
        <v>0.91690408357075004</v>
      </c>
      <c r="AZ47" t="s">
        <v>159</v>
      </c>
      <c r="BA47" t="s">
        <v>155</v>
      </c>
      <c r="BB47" t="s">
        <v>164</v>
      </c>
      <c r="BC47" t="s">
        <v>155</v>
      </c>
      <c r="BD47" t="s">
        <v>158</v>
      </c>
      <c r="BE47">
        <f t="shared" si="5"/>
        <v>0.97150997150997198</v>
      </c>
      <c r="BF47" t="s">
        <v>159</v>
      </c>
      <c r="BG47" t="s">
        <v>155</v>
      </c>
      <c r="BH47" t="s">
        <v>152</v>
      </c>
      <c r="BI47" t="s">
        <v>155</v>
      </c>
      <c r="BJ47" t="s">
        <v>158</v>
      </c>
      <c r="BK47">
        <f t="shared" si="6"/>
        <v>0.94</v>
      </c>
      <c r="BL47" t="s">
        <v>159</v>
      </c>
      <c r="BM47" t="s">
        <v>155</v>
      </c>
      <c r="BN47" t="s">
        <v>151</v>
      </c>
      <c r="BO47" t="s">
        <v>155</v>
      </c>
      <c r="BP47" t="s">
        <v>158</v>
      </c>
      <c r="BQ47">
        <f t="shared" si="7"/>
        <v>0.92</v>
      </c>
      <c r="BR47" t="s">
        <v>159</v>
      </c>
      <c r="BS47" t="s">
        <v>155</v>
      </c>
      <c r="BT47" t="s">
        <v>246</v>
      </c>
      <c r="BU47" t="s">
        <v>155</v>
      </c>
      <c r="BV47" t="s">
        <v>158</v>
      </c>
      <c r="BW47">
        <f t="shared" si="8"/>
        <v>0.97</v>
      </c>
      <c r="BX47" t="s">
        <v>159</v>
      </c>
      <c r="BY47" t="s">
        <v>155</v>
      </c>
      <c r="BZ47" t="s">
        <v>247</v>
      </c>
      <c r="CA47" t="s">
        <v>155</v>
      </c>
      <c r="CB47" t="s">
        <v>158</v>
      </c>
      <c r="CC47">
        <f t="shared" si="9"/>
        <v>0.92</v>
      </c>
      <c r="CD47" t="s">
        <v>159</v>
      </c>
      <c r="CE47" t="s">
        <v>155</v>
      </c>
      <c r="CF47" t="s">
        <v>165</v>
      </c>
      <c r="CG47" t="s">
        <v>155</v>
      </c>
      <c r="CH47" t="s">
        <v>158</v>
      </c>
      <c r="CI47">
        <f t="shared" si="10"/>
        <v>0.97</v>
      </c>
      <c r="CJ47" t="s">
        <v>166</v>
      </c>
      <c r="CK47" t="s">
        <v>159</v>
      </c>
      <c r="CL47" t="str">
        <f t="shared" si="11"/>
        <v>{"window_index":46,"window_t_start":47,"window_t_end":53,"Data":"2020-04-08","R_e_median":0.94420702754036,"R_e_q0025":0.91690408357075,"R_e_q0975":0.971509971509972,"fit":0.94,"lwr":0.92,"upr":0.97,"low":0.92,"high":0.97},</v>
      </c>
      <c r="DE47">
        <v>0.94</v>
      </c>
    </row>
    <row r="48" spans="1:109">
      <c r="A48" s="9">
        <f t="shared" si="0"/>
        <v>43923</v>
      </c>
      <c r="B48" s="9">
        <v>43925</v>
      </c>
      <c r="C48">
        <v>47</v>
      </c>
      <c r="D48" s="11">
        <v>47</v>
      </c>
      <c r="E48" s="11">
        <v>48</v>
      </c>
      <c r="F48" s="11">
        <v>54</v>
      </c>
      <c r="G48" s="11">
        <v>52</v>
      </c>
      <c r="H48" s="9">
        <v>43930</v>
      </c>
      <c r="I48">
        <v>0.93114909781576405</v>
      </c>
      <c r="J48">
        <v>0.97507122507122501</v>
      </c>
      <c r="K48">
        <v>0.95311016144349503</v>
      </c>
      <c r="N48" t="s">
        <v>154</v>
      </c>
      <c r="O48" t="s">
        <v>155</v>
      </c>
      <c r="P48" t="s">
        <v>156</v>
      </c>
      <c r="Q48" t="s">
        <v>155</v>
      </c>
      <c r="R48" t="s">
        <v>158</v>
      </c>
      <c r="S48">
        <v>47</v>
      </c>
      <c r="T48" t="s">
        <v>159</v>
      </c>
      <c r="U48" t="s">
        <v>155</v>
      </c>
      <c r="V48" t="s">
        <v>160</v>
      </c>
      <c r="W48" t="s">
        <v>155</v>
      </c>
      <c r="X48" t="s">
        <v>158</v>
      </c>
      <c r="Y48">
        <f t="shared" si="1"/>
        <v>48</v>
      </c>
      <c r="Z48" t="s">
        <v>159</v>
      </c>
      <c r="AA48" t="s">
        <v>155</v>
      </c>
      <c r="AB48" t="s">
        <v>161</v>
      </c>
      <c r="AC48" t="s">
        <v>155</v>
      </c>
      <c r="AD48" t="s">
        <v>158</v>
      </c>
      <c r="AE48">
        <f t="shared" si="2"/>
        <v>54</v>
      </c>
      <c r="AF48" t="s">
        <v>159</v>
      </c>
      <c r="AG48" t="s">
        <v>155</v>
      </c>
      <c r="AH48" t="s">
        <v>147</v>
      </c>
      <c r="AI48" t="s">
        <v>155</v>
      </c>
      <c r="AJ48" t="s">
        <v>158</v>
      </c>
      <c r="AK48" t="s">
        <v>155</v>
      </c>
      <c r="AL48" s="83" t="s">
        <v>213</v>
      </c>
      <c r="AM48" t="s">
        <v>155</v>
      </c>
      <c r="AN48" t="s">
        <v>159</v>
      </c>
      <c r="AO48" t="s">
        <v>155</v>
      </c>
      <c r="AP48" t="s">
        <v>162</v>
      </c>
      <c r="AQ48" t="s">
        <v>155</v>
      </c>
      <c r="AR48" t="s">
        <v>158</v>
      </c>
      <c r="AS48">
        <f t="shared" si="3"/>
        <v>0.95311016144349503</v>
      </c>
      <c r="AT48" t="s">
        <v>159</v>
      </c>
      <c r="AU48" t="s">
        <v>155</v>
      </c>
      <c r="AV48" t="s">
        <v>163</v>
      </c>
      <c r="AW48" t="s">
        <v>155</v>
      </c>
      <c r="AX48" t="s">
        <v>158</v>
      </c>
      <c r="AY48">
        <f t="shared" si="4"/>
        <v>0.93114909781576405</v>
      </c>
      <c r="AZ48" t="s">
        <v>159</v>
      </c>
      <c r="BA48" t="s">
        <v>155</v>
      </c>
      <c r="BB48" t="s">
        <v>164</v>
      </c>
      <c r="BC48" t="s">
        <v>155</v>
      </c>
      <c r="BD48" t="s">
        <v>158</v>
      </c>
      <c r="BE48">
        <f t="shared" si="5"/>
        <v>0.97507122507122501</v>
      </c>
      <c r="BF48" t="s">
        <v>159</v>
      </c>
      <c r="BG48" t="s">
        <v>155</v>
      </c>
      <c r="BH48" t="s">
        <v>152</v>
      </c>
      <c r="BI48" t="s">
        <v>155</v>
      </c>
      <c r="BJ48" t="s">
        <v>158</v>
      </c>
      <c r="BK48">
        <f t="shared" si="6"/>
        <v>0.95</v>
      </c>
      <c r="BL48" t="s">
        <v>159</v>
      </c>
      <c r="BM48" t="s">
        <v>155</v>
      </c>
      <c r="BN48" t="s">
        <v>151</v>
      </c>
      <c r="BO48" t="s">
        <v>155</v>
      </c>
      <c r="BP48" t="s">
        <v>158</v>
      </c>
      <c r="BQ48">
        <f t="shared" si="7"/>
        <v>0.93</v>
      </c>
      <c r="BR48" t="s">
        <v>159</v>
      </c>
      <c r="BS48" t="s">
        <v>155</v>
      </c>
      <c r="BT48" t="s">
        <v>246</v>
      </c>
      <c r="BU48" t="s">
        <v>155</v>
      </c>
      <c r="BV48" t="s">
        <v>158</v>
      </c>
      <c r="BW48">
        <f t="shared" si="8"/>
        <v>0.98</v>
      </c>
      <c r="BX48" t="s">
        <v>159</v>
      </c>
      <c r="BY48" t="s">
        <v>155</v>
      </c>
      <c r="BZ48" t="s">
        <v>247</v>
      </c>
      <c r="CA48" t="s">
        <v>155</v>
      </c>
      <c r="CB48" t="s">
        <v>158</v>
      </c>
      <c r="CC48">
        <f t="shared" si="9"/>
        <v>0.93</v>
      </c>
      <c r="CD48" t="s">
        <v>159</v>
      </c>
      <c r="CE48" t="s">
        <v>155</v>
      </c>
      <c r="CF48" t="s">
        <v>165</v>
      </c>
      <c r="CG48" t="s">
        <v>155</v>
      </c>
      <c r="CH48" t="s">
        <v>158</v>
      </c>
      <c r="CI48">
        <f t="shared" si="10"/>
        <v>0.98</v>
      </c>
      <c r="CJ48" t="s">
        <v>166</v>
      </c>
      <c r="CK48" t="s">
        <v>159</v>
      </c>
      <c r="CL48" t="str">
        <f t="shared" si="11"/>
        <v>{"window_index":47,"window_t_start":48,"window_t_end":54,"Data":"2020-04-09","R_e_median":0.953110161443495,"R_e_q0025":0.931149097815764,"R_e_q0975":0.975071225071225,"fit":0.95,"lwr":0.93,"upr":0.98,"low":0.93,"high":0.98},</v>
      </c>
      <c r="DE48">
        <v>0.95</v>
      </c>
    </row>
    <row r="49" spans="1:109">
      <c r="A49" s="9">
        <f t="shared" si="0"/>
        <v>43924</v>
      </c>
      <c r="B49" s="9">
        <v>43926</v>
      </c>
      <c r="C49">
        <v>48</v>
      </c>
      <c r="D49" s="11">
        <v>48</v>
      </c>
      <c r="E49" s="11">
        <v>49</v>
      </c>
      <c r="F49" s="11">
        <v>55</v>
      </c>
      <c r="G49" s="11">
        <v>53</v>
      </c>
      <c r="H49" s="9">
        <v>43931</v>
      </c>
      <c r="I49">
        <v>0.91571699905033199</v>
      </c>
      <c r="J49">
        <v>0.97447768281101599</v>
      </c>
      <c r="K49">
        <v>0.94301994301994096</v>
      </c>
      <c r="N49" t="s">
        <v>154</v>
      </c>
      <c r="O49" t="s">
        <v>155</v>
      </c>
      <c r="P49" t="s">
        <v>156</v>
      </c>
      <c r="Q49" t="s">
        <v>155</v>
      </c>
      <c r="R49" t="s">
        <v>158</v>
      </c>
      <c r="S49">
        <v>48</v>
      </c>
      <c r="T49" t="s">
        <v>159</v>
      </c>
      <c r="U49" t="s">
        <v>155</v>
      </c>
      <c r="V49" t="s">
        <v>160</v>
      </c>
      <c r="W49" t="s">
        <v>155</v>
      </c>
      <c r="X49" t="s">
        <v>158</v>
      </c>
      <c r="Y49">
        <f t="shared" si="1"/>
        <v>49</v>
      </c>
      <c r="Z49" t="s">
        <v>159</v>
      </c>
      <c r="AA49" t="s">
        <v>155</v>
      </c>
      <c r="AB49" t="s">
        <v>161</v>
      </c>
      <c r="AC49" t="s">
        <v>155</v>
      </c>
      <c r="AD49" t="s">
        <v>158</v>
      </c>
      <c r="AE49">
        <f t="shared" si="2"/>
        <v>55</v>
      </c>
      <c r="AF49" t="s">
        <v>159</v>
      </c>
      <c r="AG49" t="s">
        <v>155</v>
      </c>
      <c r="AH49" t="s">
        <v>147</v>
      </c>
      <c r="AI49" t="s">
        <v>155</v>
      </c>
      <c r="AJ49" t="s">
        <v>158</v>
      </c>
      <c r="AK49" t="s">
        <v>155</v>
      </c>
      <c r="AL49" s="83" t="s">
        <v>214</v>
      </c>
      <c r="AM49" t="s">
        <v>155</v>
      </c>
      <c r="AN49" t="s">
        <v>159</v>
      </c>
      <c r="AO49" t="s">
        <v>155</v>
      </c>
      <c r="AP49" t="s">
        <v>162</v>
      </c>
      <c r="AQ49" t="s">
        <v>155</v>
      </c>
      <c r="AR49" t="s">
        <v>158</v>
      </c>
      <c r="AS49">
        <f t="shared" si="3"/>
        <v>0.94301994301994096</v>
      </c>
      <c r="AT49" t="s">
        <v>159</v>
      </c>
      <c r="AU49" t="s">
        <v>155</v>
      </c>
      <c r="AV49" t="s">
        <v>163</v>
      </c>
      <c r="AW49" t="s">
        <v>155</v>
      </c>
      <c r="AX49" t="s">
        <v>158</v>
      </c>
      <c r="AY49">
        <f t="shared" si="4"/>
        <v>0.91571699905033199</v>
      </c>
      <c r="AZ49" t="s">
        <v>159</v>
      </c>
      <c r="BA49" t="s">
        <v>155</v>
      </c>
      <c r="BB49" t="s">
        <v>164</v>
      </c>
      <c r="BC49" t="s">
        <v>155</v>
      </c>
      <c r="BD49" t="s">
        <v>158</v>
      </c>
      <c r="BE49">
        <f t="shared" si="5"/>
        <v>0.97447768281101599</v>
      </c>
      <c r="BF49" t="s">
        <v>159</v>
      </c>
      <c r="BG49" t="s">
        <v>155</v>
      </c>
      <c r="BH49" t="s">
        <v>152</v>
      </c>
      <c r="BI49" t="s">
        <v>155</v>
      </c>
      <c r="BJ49" t="s">
        <v>158</v>
      </c>
      <c r="BK49">
        <f t="shared" si="6"/>
        <v>0.94</v>
      </c>
      <c r="BL49" t="s">
        <v>159</v>
      </c>
      <c r="BM49" t="s">
        <v>155</v>
      </c>
      <c r="BN49" t="s">
        <v>151</v>
      </c>
      <c r="BO49" t="s">
        <v>155</v>
      </c>
      <c r="BP49" t="s">
        <v>158</v>
      </c>
      <c r="BQ49">
        <f t="shared" si="7"/>
        <v>0.92</v>
      </c>
      <c r="BR49" t="s">
        <v>159</v>
      </c>
      <c r="BS49" t="s">
        <v>155</v>
      </c>
      <c r="BT49" t="s">
        <v>246</v>
      </c>
      <c r="BU49" t="s">
        <v>155</v>
      </c>
      <c r="BV49" t="s">
        <v>158</v>
      </c>
      <c r="BW49">
        <f t="shared" si="8"/>
        <v>0.97</v>
      </c>
      <c r="BX49" t="s">
        <v>159</v>
      </c>
      <c r="BY49" t="s">
        <v>155</v>
      </c>
      <c r="BZ49" t="s">
        <v>247</v>
      </c>
      <c r="CA49" t="s">
        <v>155</v>
      </c>
      <c r="CB49" t="s">
        <v>158</v>
      </c>
      <c r="CC49">
        <f t="shared" si="9"/>
        <v>0.92</v>
      </c>
      <c r="CD49" t="s">
        <v>159</v>
      </c>
      <c r="CE49" t="s">
        <v>155</v>
      </c>
      <c r="CF49" t="s">
        <v>165</v>
      </c>
      <c r="CG49" t="s">
        <v>155</v>
      </c>
      <c r="CH49" t="s">
        <v>158</v>
      </c>
      <c r="CI49">
        <f t="shared" si="10"/>
        <v>0.97</v>
      </c>
      <c r="CJ49" t="s">
        <v>166</v>
      </c>
      <c r="CK49" t="s">
        <v>159</v>
      </c>
      <c r="CL49" t="str">
        <f t="shared" si="11"/>
        <v>{"window_index":48,"window_t_start":49,"window_t_end":55,"Data":"2020-04-10","R_e_median":0.943019943019941,"R_e_q0025":0.915716999050332,"R_e_q0975":0.974477682811016,"fit":0.94,"lwr":0.92,"upr":0.97,"low":0.92,"high":0.97},</v>
      </c>
      <c r="DE49">
        <v>0.94</v>
      </c>
    </row>
    <row r="50" spans="1:109">
      <c r="A50" s="9">
        <f t="shared" si="0"/>
        <v>43925</v>
      </c>
      <c r="B50" s="9">
        <v>43927</v>
      </c>
      <c r="C50">
        <v>49</v>
      </c>
      <c r="D50" s="11">
        <v>49</v>
      </c>
      <c r="E50" s="11">
        <v>50</v>
      </c>
      <c r="F50" s="11">
        <v>56</v>
      </c>
      <c r="G50" s="11">
        <v>54</v>
      </c>
      <c r="H50" s="9">
        <v>43932</v>
      </c>
      <c r="I50">
        <v>0.91334283000949601</v>
      </c>
      <c r="J50">
        <v>0.96320037986704998</v>
      </c>
      <c r="K50">
        <v>0.93708452041785195</v>
      </c>
      <c r="N50" t="s">
        <v>154</v>
      </c>
      <c r="O50" t="s">
        <v>155</v>
      </c>
      <c r="P50" t="s">
        <v>156</v>
      </c>
      <c r="Q50" t="s">
        <v>155</v>
      </c>
      <c r="R50" t="s">
        <v>158</v>
      </c>
      <c r="S50">
        <v>49</v>
      </c>
      <c r="T50" t="s">
        <v>159</v>
      </c>
      <c r="U50" t="s">
        <v>155</v>
      </c>
      <c r="V50" t="s">
        <v>160</v>
      </c>
      <c r="W50" t="s">
        <v>155</v>
      </c>
      <c r="X50" t="s">
        <v>158</v>
      </c>
      <c r="Y50">
        <f t="shared" si="1"/>
        <v>50</v>
      </c>
      <c r="Z50" t="s">
        <v>159</v>
      </c>
      <c r="AA50" t="s">
        <v>155</v>
      </c>
      <c r="AB50" t="s">
        <v>161</v>
      </c>
      <c r="AC50" t="s">
        <v>155</v>
      </c>
      <c r="AD50" t="s">
        <v>158</v>
      </c>
      <c r="AE50">
        <f t="shared" si="2"/>
        <v>56</v>
      </c>
      <c r="AF50" t="s">
        <v>159</v>
      </c>
      <c r="AG50" t="s">
        <v>155</v>
      </c>
      <c r="AH50" t="s">
        <v>147</v>
      </c>
      <c r="AI50" t="s">
        <v>155</v>
      </c>
      <c r="AJ50" t="s">
        <v>158</v>
      </c>
      <c r="AK50" t="s">
        <v>155</v>
      </c>
      <c r="AL50" s="83" t="s">
        <v>215</v>
      </c>
      <c r="AM50" t="s">
        <v>155</v>
      </c>
      <c r="AN50" t="s">
        <v>159</v>
      </c>
      <c r="AO50" t="s">
        <v>155</v>
      </c>
      <c r="AP50" t="s">
        <v>162</v>
      </c>
      <c r="AQ50" t="s">
        <v>155</v>
      </c>
      <c r="AR50" t="s">
        <v>158</v>
      </c>
      <c r="AS50">
        <f t="shared" si="3"/>
        <v>0.93708452041785195</v>
      </c>
      <c r="AT50" t="s">
        <v>159</v>
      </c>
      <c r="AU50" t="s">
        <v>155</v>
      </c>
      <c r="AV50" t="s">
        <v>163</v>
      </c>
      <c r="AW50" t="s">
        <v>155</v>
      </c>
      <c r="AX50" t="s">
        <v>158</v>
      </c>
      <c r="AY50">
        <f t="shared" si="4"/>
        <v>0.91334283000949601</v>
      </c>
      <c r="AZ50" t="s">
        <v>159</v>
      </c>
      <c r="BA50" t="s">
        <v>155</v>
      </c>
      <c r="BB50" t="s">
        <v>164</v>
      </c>
      <c r="BC50" t="s">
        <v>155</v>
      </c>
      <c r="BD50" t="s">
        <v>158</v>
      </c>
      <c r="BE50">
        <f t="shared" si="5"/>
        <v>0.96320037986704998</v>
      </c>
      <c r="BF50" t="s">
        <v>159</v>
      </c>
      <c r="BG50" t="s">
        <v>155</v>
      </c>
      <c r="BH50" t="s">
        <v>152</v>
      </c>
      <c r="BI50" t="s">
        <v>155</v>
      </c>
      <c r="BJ50" t="s">
        <v>158</v>
      </c>
      <c r="BK50">
        <f t="shared" si="6"/>
        <v>0.94</v>
      </c>
      <c r="BL50" t="s">
        <v>159</v>
      </c>
      <c r="BM50" t="s">
        <v>155</v>
      </c>
      <c r="BN50" t="s">
        <v>151</v>
      </c>
      <c r="BO50" t="s">
        <v>155</v>
      </c>
      <c r="BP50" t="s">
        <v>158</v>
      </c>
      <c r="BQ50">
        <f t="shared" si="7"/>
        <v>0.91</v>
      </c>
      <c r="BR50" t="s">
        <v>159</v>
      </c>
      <c r="BS50" t="s">
        <v>155</v>
      </c>
      <c r="BT50" t="s">
        <v>246</v>
      </c>
      <c r="BU50" t="s">
        <v>155</v>
      </c>
      <c r="BV50" t="s">
        <v>158</v>
      </c>
      <c r="BW50">
        <f t="shared" si="8"/>
        <v>0.96</v>
      </c>
      <c r="BX50" t="s">
        <v>159</v>
      </c>
      <c r="BY50" t="s">
        <v>155</v>
      </c>
      <c r="BZ50" t="s">
        <v>247</v>
      </c>
      <c r="CA50" t="s">
        <v>155</v>
      </c>
      <c r="CB50" t="s">
        <v>158</v>
      </c>
      <c r="CC50">
        <f t="shared" si="9"/>
        <v>0.91</v>
      </c>
      <c r="CD50" t="s">
        <v>159</v>
      </c>
      <c r="CE50" t="s">
        <v>155</v>
      </c>
      <c r="CF50" t="s">
        <v>165</v>
      </c>
      <c r="CG50" t="s">
        <v>155</v>
      </c>
      <c r="CH50" t="s">
        <v>158</v>
      </c>
      <c r="CI50">
        <f t="shared" si="10"/>
        <v>0.96</v>
      </c>
      <c r="CJ50" t="s">
        <v>166</v>
      </c>
      <c r="CK50" t="s">
        <v>159</v>
      </c>
      <c r="CL50" t="str">
        <f t="shared" si="11"/>
        <v>{"window_index":49,"window_t_start":50,"window_t_end":56,"Data":"2020-04-11","R_e_median":0.937084520417852,"R_e_q0025":0.913342830009496,"R_e_q0975":0.96320037986705,"fit":0.94,"lwr":0.91,"upr":0.96,"low":0.91,"high":0.96},</v>
      </c>
      <c r="DE50">
        <v>0.94</v>
      </c>
    </row>
    <row r="51" spans="1:109">
      <c r="A51" s="9">
        <f t="shared" si="0"/>
        <v>43926</v>
      </c>
      <c r="B51" s="9">
        <v>43928</v>
      </c>
      <c r="C51">
        <v>50</v>
      </c>
      <c r="D51" s="11">
        <v>50</v>
      </c>
      <c r="E51" s="11">
        <v>51</v>
      </c>
      <c r="F51" s="11">
        <v>57</v>
      </c>
      <c r="G51" s="11">
        <v>55</v>
      </c>
      <c r="H51" s="9">
        <v>43933</v>
      </c>
      <c r="I51">
        <v>0.88366571699905005</v>
      </c>
      <c r="J51">
        <v>0.95132953466286796</v>
      </c>
      <c r="K51">
        <v>0.91334283000949601</v>
      </c>
      <c r="N51" t="s">
        <v>154</v>
      </c>
      <c r="O51" t="s">
        <v>155</v>
      </c>
      <c r="P51" t="s">
        <v>156</v>
      </c>
      <c r="Q51" t="s">
        <v>155</v>
      </c>
      <c r="R51" t="s">
        <v>158</v>
      </c>
      <c r="S51">
        <v>50</v>
      </c>
      <c r="T51" t="s">
        <v>159</v>
      </c>
      <c r="U51" t="s">
        <v>155</v>
      </c>
      <c r="V51" t="s">
        <v>160</v>
      </c>
      <c r="W51" t="s">
        <v>155</v>
      </c>
      <c r="X51" t="s">
        <v>158</v>
      </c>
      <c r="Y51">
        <f t="shared" si="1"/>
        <v>51</v>
      </c>
      <c r="Z51" t="s">
        <v>159</v>
      </c>
      <c r="AA51" t="s">
        <v>155</v>
      </c>
      <c r="AB51" t="s">
        <v>161</v>
      </c>
      <c r="AC51" t="s">
        <v>155</v>
      </c>
      <c r="AD51" t="s">
        <v>158</v>
      </c>
      <c r="AE51">
        <f t="shared" si="2"/>
        <v>57</v>
      </c>
      <c r="AF51" t="s">
        <v>159</v>
      </c>
      <c r="AG51" t="s">
        <v>155</v>
      </c>
      <c r="AH51" t="s">
        <v>147</v>
      </c>
      <c r="AI51" t="s">
        <v>155</v>
      </c>
      <c r="AJ51" t="s">
        <v>158</v>
      </c>
      <c r="AK51" t="s">
        <v>155</v>
      </c>
      <c r="AL51" s="83" t="s">
        <v>216</v>
      </c>
      <c r="AM51" t="s">
        <v>155</v>
      </c>
      <c r="AN51" t="s">
        <v>159</v>
      </c>
      <c r="AO51" t="s">
        <v>155</v>
      </c>
      <c r="AP51" t="s">
        <v>162</v>
      </c>
      <c r="AQ51" t="s">
        <v>155</v>
      </c>
      <c r="AR51" t="s">
        <v>158</v>
      </c>
      <c r="AS51">
        <f t="shared" si="3"/>
        <v>0.91334283000949601</v>
      </c>
      <c r="AT51" t="s">
        <v>159</v>
      </c>
      <c r="AU51" t="s">
        <v>155</v>
      </c>
      <c r="AV51" t="s">
        <v>163</v>
      </c>
      <c r="AW51" t="s">
        <v>155</v>
      </c>
      <c r="AX51" t="s">
        <v>158</v>
      </c>
      <c r="AY51">
        <f t="shared" si="4"/>
        <v>0.88366571699905005</v>
      </c>
      <c r="AZ51" t="s">
        <v>159</v>
      </c>
      <c r="BA51" t="s">
        <v>155</v>
      </c>
      <c r="BB51" t="s">
        <v>164</v>
      </c>
      <c r="BC51" t="s">
        <v>155</v>
      </c>
      <c r="BD51" t="s">
        <v>158</v>
      </c>
      <c r="BE51">
        <f t="shared" si="5"/>
        <v>0.95132953466286796</v>
      </c>
      <c r="BF51" t="s">
        <v>159</v>
      </c>
      <c r="BG51" t="s">
        <v>155</v>
      </c>
      <c r="BH51" t="s">
        <v>152</v>
      </c>
      <c r="BI51" t="s">
        <v>155</v>
      </c>
      <c r="BJ51" t="s">
        <v>158</v>
      </c>
      <c r="BK51">
        <f t="shared" si="6"/>
        <v>0.91</v>
      </c>
      <c r="BL51" t="s">
        <v>159</v>
      </c>
      <c r="BM51" t="s">
        <v>155</v>
      </c>
      <c r="BN51" t="s">
        <v>151</v>
      </c>
      <c r="BO51" t="s">
        <v>155</v>
      </c>
      <c r="BP51" t="s">
        <v>158</v>
      </c>
      <c r="BQ51">
        <f t="shared" si="7"/>
        <v>0.88</v>
      </c>
      <c r="BR51" t="s">
        <v>159</v>
      </c>
      <c r="BS51" t="s">
        <v>155</v>
      </c>
      <c r="BT51" t="s">
        <v>246</v>
      </c>
      <c r="BU51" t="s">
        <v>155</v>
      </c>
      <c r="BV51" t="s">
        <v>158</v>
      </c>
      <c r="BW51">
        <f t="shared" si="8"/>
        <v>0.95</v>
      </c>
      <c r="BX51" t="s">
        <v>159</v>
      </c>
      <c r="BY51" t="s">
        <v>155</v>
      </c>
      <c r="BZ51" t="s">
        <v>247</v>
      </c>
      <c r="CA51" t="s">
        <v>155</v>
      </c>
      <c r="CB51" t="s">
        <v>158</v>
      </c>
      <c r="CC51">
        <f t="shared" si="9"/>
        <v>0.88</v>
      </c>
      <c r="CD51" t="s">
        <v>159</v>
      </c>
      <c r="CE51" t="s">
        <v>155</v>
      </c>
      <c r="CF51" t="s">
        <v>165</v>
      </c>
      <c r="CG51" t="s">
        <v>155</v>
      </c>
      <c r="CH51" t="s">
        <v>158</v>
      </c>
      <c r="CI51">
        <f t="shared" si="10"/>
        <v>0.95</v>
      </c>
      <c r="CJ51" t="s">
        <v>166</v>
      </c>
      <c r="CK51" t="s">
        <v>159</v>
      </c>
      <c r="CL51" t="str">
        <f t="shared" si="11"/>
        <v>{"window_index":50,"window_t_start":51,"window_t_end":57,"Data":"2020-04-12","R_e_median":0.913342830009496,"R_e_q0025":0.88366571699905,"R_e_q0975":0.951329534662868,"fit":0.91,"lwr":0.88,"upr":0.95,"low":0.88,"high":0.95},</v>
      </c>
      <c r="DE51">
        <v>0.91</v>
      </c>
    </row>
    <row r="52" spans="1:109">
      <c r="A52" s="9">
        <f t="shared" si="0"/>
        <v>43927</v>
      </c>
      <c r="B52" s="9">
        <v>43929</v>
      </c>
      <c r="C52">
        <v>51</v>
      </c>
      <c r="D52" s="11">
        <v>51</v>
      </c>
      <c r="E52" s="11">
        <v>52</v>
      </c>
      <c r="F52" s="11">
        <v>58</v>
      </c>
      <c r="G52" s="11">
        <v>56</v>
      </c>
      <c r="H52" s="9">
        <v>43934</v>
      </c>
      <c r="I52">
        <v>0.86585944919278302</v>
      </c>
      <c r="J52">
        <v>0.92046533713200296</v>
      </c>
      <c r="K52">
        <v>0.89197530864197505</v>
      </c>
      <c r="N52" t="s">
        <v>154</v>
      </c>
      <c r="O52" t="s">
        <v>155</v>
      </c>
      <c r="P52" t="s">
        <v>156</v>
      </c>
      <c r="Q52" t="s">
        <v>155</v>
      </c>
      <c r="R52" t="s">
        <v>158</v>
      </c>
      <c r="S52">
        <v>51</v>
      </c>
      <c r="T52" t="s">
        <v>159</v>
      </c>
      <c r="U52" t="s">
        <v>155</v>
      </c>
      <c r="V52" t="s">
        <v>160</v>
      </c>
      <c r="W52" t="s">
        <v>155</v>
      </c>
      <c r="X52" t="s">
        <v>158</v>
      </c>
      <c r="Y52">
        <f t="shared" si="1"/>
        <v>52</v>
      </c>
      <c r="Z52" t="s">
        <v>159</v>
      </c>
      <c r="AA52" t="s">
        <v>155</v>
      </c>
      <c r="AB52" t="s">
        <v>161</v>
      </c>
      <c r="AC52" t="s">
        <v>155</v>
      </c>
      <c r="AD52" t="s">
        <v>158</v>
      </c>
      <c r="AE52">
        <f t="shared" si="2"/>
        <v>58</v>
      </c>
      <c r="AF52" t="s">
        <v>159</v>
      </c>
      <c r="AG52" t="s">
        <v>155</v>
      </c>
      <c r="AH52" t="s">
        <v>147</v>
      </c>
      <c r="AI52" t="s">
        <v>155</v>
      </c>
      <c r="AJ52" t="s">
        <v>158</v>
      </c>
      <c r="AK52" t="s">
        <v>155</v>
      </c>
      <c r="AL52" s="83" t="s">
        <v>217</v>
      </c>
      <c r="AM52" t="s">
        <v>155</v>
      </c>
      <c r="AN52" t="s">
        <v>159</v>
      </c>
      <c r="AO52" t="s">
        <v>155</v>
      </c>
      <c r="AP52" t="s">
        <v>162</v>
      </c>
      <c r="AQ52" t="s">
        <v>155</v>
      </c>
      <c r="AR52" t="s">
        <v>158</v>
      </c>
      <c r="AS52">
        <f t="shared" si="3"/>
        <v>0.89197530864197505</v>
      </c>
      <c r="AT52" t="s">
        <v>159</v>
      </c>
      <c r="AU52" t="s">
        <v>155</v>
      </c>
      <c r="AV52" t="s">
        <v>163</v>
      </c>
      <c r="AW52" t="s">
        <v>155</v>
      </c>
      <c r="AX52" t="s">
        <v>158</v>
      </c>
      <c r="AY52">
        <f t="shared" si="4"/>
        <v>0.86585944919278302</v>
      </c>
      <c r="AZ52" t="s">
        <v>159</v>
      </c>
      <c r="BA52" t="s">
        <v>155</v>
      </c>
      <c r="BB52" t="s">
        <v>164</v>
      </c>
      <c r="BC52" t="s">
        <v>155</v>
      </c>
      <c r="BD52" t="s">
        <v>158</v>
      </c>
      <c r="BE52">
        <f t="shared" si="5"/>
        <v>0.92046533713200296</v>
      </c>
      <c r="BF52" t="s">
        <v>159</v>
      </c>
      <c r="BG52" t="s">
        <v>155</v>
      </c>
      <c r="BH52" t="s">
        <v>152</v>
      </c>
      <c r="BI52" t="s">
        <v>155</v>
      </c>
      <c r="BJ52" t="s">
        <v>158</v>
      </c>
      <c r="BK52">
        <f t="shared" si="6"/>
        <v>0.89</v>
      </c>
      <c r="BL52" t="s">
        <v>159</v>
      </c>
      <c r="BM52" t="s">
        <v>155</v>
      </c>
      <c r="BN52" t="s">
        <v>151</v>
      </c>
      <c r="BO52" t="s">
        <v>155</v>
      </c>
      <c r="BP52" t="s">
        <v>158</v>
      </c>
      <c r="BQ52">
        <f t="shared" si="7"/>
        <v>0.87</v>
      </c>
      <c r="BR52" t="s">
        <v>159</v>
      </c>
      <c r="BS52" t="s">
        <v>155</v>
      </c>
      <c r="BT52" t="s">
        <v>246</v>
      </c>
      <c r="BU52" t="s">
        <v>155</v>
      </c>
      <c r="BV52" t="s">
        <v>158</v>
      </c>
      <c r="BW52">
        <f t="shared" si="8"/>
        <v>0.92</v>
      </c>
      <c r="BX52" t="s">
        <v>159</v>
      </c>
      <c r="BY52" t="s">
        <v>155</v>
      </c>
      <c r="BZ52" t="s">
        <v>247</v>
      </c>
      <c r="CA52" t="s">
        <v>155</v>
      </c>
      <c r="CB52" t="s">
        <v>158</v>
      </c>
      <c r="CC52">
        <f t="shared" si="9"/>
        <v>0.87</v>
      </c>
      <c r="CD52" t="s">
        <v>159</v>
      </c>
      <c r="CE52" t="s">
        <v>155</v>
      </c>
      <c r="CF52" t="s">
        <v>165</v>
      </c>
      <c r="CG52" t="s">
        <v>155</v>
      </c>
      <c r="CH52" t="s">
        <v>158</v>
      </c>
      <c r="CI52">
        <f t="shared" si="10"/>
        <v>0.92</v>
      </c>
      <c r="CJ52" t="s">
        <v>166</v>
      </c>
      <c r="CK52" t="s">
        <v>159</v>
      </c>
      <c r="CL52" t="str">
        <f t="shared" si="11"/>
        <v>{"window_index":51,"window_t_start":52,"window_t_end":58,"Data":"2020-04-13","R_e_median":0.891975308641975,"R_e_q0025":0.865859449192783,"R_e_q0975":0.920465337132003,"fit":0.89,"lwr":0.87,"upr":0.92,"low":0.87,"high":0.92},</v>
      </c>
      <c r="DE52">
        <v>0.89</v>
      </c>
    </row>
    <row r="53" spans="1:109">
      <c r="A53" s="9">
        <f t="shared" si="0"/>
        <v>43928</v>
      </c>
      <c r="B53" s="9">
        <v>43930</v>
      </c>
      <c r="C53">
        <v>52</v>
      </c>
      <c r="D53" s="11">
        <v>52</v>
      </c>
      <c r="E53" s="11">
        <v>53</v>
      </c>
      <c r="F53" s="11">
        <v>59</v>
      </c>
      <c r="G53" s="11">
        <v>57</v>
      </c>
      <c r="H53" s="9">
        <v>43935</v>
      </c>
      <c r="I53">
        <v>0.87179487179487203</v>
      </c>
      <c r="J53">
        <v>0.93589743589743601</v>
      </c>
      <c r="K53">
        <v>0.90384615384615496</v>
      </c>
      <c r="N53" t="s">
        <v>154</v>
      </c>
      <c r="O53" t="s">
        <v>155</v>
      </c>
      <c r="P53" t="s">
        <v>156</v>
      </c>
      <c r="Q53" t="s">
        <v>155</v>
      </c>
      <c r="R53" t="s">
        <v>158</v>
      </c>
      <c r="S53">
        <v>52</v>
      </c>
      <c r="T53" t="s">
        <v>159</v>
      </c>
      <c r="U53" t="s">
        <v>155</v>
      </c>
      <c r="V53" t="s">
        <v>160</v>
      </c>
      <c r="W53" t="s">
        <v>155</v>
      </c>
      <c r="X53" t="s">
        <v>158</v>
      </c>
      <c r="Y53">
        <f t="shared" si="1"/>
        <v>53</v>
      </c>
      <c r="Z53" t="s">
        <v>159</v>
      </c>
      <c r="AA53" t="s">
        <v>155</v>
      </c>
      <c r="AB53" t="s">
        <v>161</v>
      </c>
      <c r="AC53" t="s">
        <v>155</v>
      </c>
      <c r="AD53" t="s">
        <v>158</v>
      </c>
      <c r="AE53">
        <f t="shared" si="2"/>
        <v>59</v>
      </c>
      <c r="AF53" t="s">
        <v>159</v>
      </c>
      <c r="AG53" t="s">
        <v>155</v>
      </c>
      <c r="AH53" t="s">
        <v>147</v>
      </c>
      <c r="AI53" t="s">
        <v>155</v>
      </c>
      <c r="AJ53" t="s">
        <v>158</v>
      </c>
      <c r="AK53" t="s">
        <v>155</v>
      </c>
      <c r="AL53" s="83" t="s">
        <v>218</v>
      </c>
      <c r="AM53" t="s">
        <v>155</v>
      </c>
      <c r="AN53" t="s">
        <v>159</v>
      </c>
      <c r="AO53" t="s">
        <v>155</v>
      </c>
      <c r="AP53" t="s">
        <v>162</v>
      </c>
      <c r="AQ53" t="s">
        <v>155</v>
      </c>
      <c r="AR53" t="s">
        <v>158</v>
      </c>
      <c r="AS53">
        <f t="shared" si="3"/>
        <v>0.90384615384615496</v>
      </c>
      <c r="AT53" t="s">
        <v>159</v>
      </c>
      <c r="AU53" t="s">
        <v>155</v>
      </c>
      <c r="AV53" t="s">
        <v>163</v>
      </c>
      <c r="AW53" t="s">
        <v>155</v>
      </c>
      <c r="AX53" t="s">
        <v>158</v>
      </c>
      <c r="AY53">
        <f t="shared" si="4"/>
        <v>0.87179487179487203</v>
      </c>
      <c r="AZ53" t="s">
        <v>159</v>
      </c>
      <c r="BA53" t="s">
        <v>155</v>
      </c>
      <c r="BB53" t="s">
        <v>164</v>
      </c>
      <c r="BC53" t="s">
        <v>155</v>
      </c>
      <c r="BD53" t="s">
        <v>158</v>
      </c>
      <c r="BE53">
        <f t="shared" si="5"/>
        <v>0.93589743589743601</v>
      </c>
      <c r="BF53" t="s">
        <v>159</v>
      </c>
      <c r="BG53" t="s">
        <v>155</v>
      </c>
      <c r="BH53" t="s">
        <v>152</v>
      </c>
      <c r="BI53" t="s">
        <v>155</v>
      </c>
      <c r="BJ53" t="s">
        <v>158</v>
      </c>
      <c r="BK53">
        <f t="shared" si="6"/>
        <v>0.9</v>
      </c>
      <c r="BL53" t="s">
        <v>159</v>
      </c>
      <c r="BM53" t="s">
        <v>155</v>
      </c>
      <c r="BN53" t="s">
        <v>151</v>
      </c>
      <c r="BO53" t="s">
        <v>155</v>
      </c>
      <c r="BP53" t="s">
        <v>158</v>
      </c>
      <c r="BQ53">
        <f t="shared" si="7"/>
        <v>0.87</v>
      </c>
      <c r="BR53" t="s">
        <v>159</v>
      </c>
      <c r="BS53" t="s">
        <v>155</v>
      </c>
      <c r="BT53" t="s">
        <v>246</v>
      </c>
      <c r="BU53" t="s">
        <v>155</v>
      </c>
      <c r="BV53" t="s">
        <v>158</v>
      </c>
      <c r="BW53">
        <f t="shared" si="8"/>
        <v>0.94</v>
      </c>
      <c r="BX53" t="s">
        <v>159</v>
      </c>
      <c r="BY53" t="s">
        <v>155</v>
      </c>
      <c r="BZ53" t="s">
        <v>247</v>
      </c>
      <c r="CA53" t="s">
        <v>155</v>
      </c>
      <c r="CB53" t="s">
        <v>158</v>
      </c>
      <c r="CC53">
        <f t="shared" si="9"/>
        <v>0.87</v>
      </c>
      <c r="CD53" t="s">
        <v>159</v>
      </c>
      <c r="CE53" t="s">
        <v>155</v>
      </c>
      <c r="CF53" t="s">
        <v>165</v>
      </c>
      <c r="CG53" t="s">
        <v>155</v>
      </c>
      <c r="CH53" t="s">
        <v>158</v>
      </c>
      <c r="CI53">
        <f t="shared" si="10"/>
        <v>0.94</v>
      </c>
      <c r="CJ53" t="s">
        <v>166</v>
      </c>
      <c r="CK53" t="s">
        <v>159</v>
      </c>
      <c r="CL53" t="str">
        <f t="shared" si="11"/>
        <v>{"window_index":52,"window_t_start":53,"window_t_end":59,"Data":"2020-04-14","R_e_median":0.903846153846155,"R_e_q0025":0.871794871794872,"R_e_q0975":0.935897435897436,"fit":0.9,"lwr":0.87,"upr":0.94,"low":0.87,"high":0.94},</v>
      </c>
      <c r="DE53">
        <v>0.9</v>
      </c>
    </row>
    <row r="54" spans="1:109">
      <c r="A54" s="9">
        <f t="shared" si="0"/>
        <v>43929</v>
      </c>
      <c r="B54" s="9">
        <v>43931</v>
      </c>
      <c r="C54">
        <v>53</v>
      </c>
      <c r="D54" s="11">
        <v>53</v>
      </c>
      <c r="E54" s="11">
        <v>54</v>
      </c>
      <c r="F54" s="11">
        <v>60</v>
      </c>
      <c r="G54" s="11">
        <v>58</v>
      </c>
      <c r="H54" s="9">
        <v>43936</v>
      </c>
      <c r="I54">
        <v>0.87298195631528996</v>
      </c>
      <c r="J54">
        <v>0.92283950617283905</v>
      </c>
      <c r="K54">
        <v>0.89672364672364702</v>
      </c>
      <c r="N54" t="s">
        <v>154</v>
      </c>
      <c r="O54" t="s">
        <v>155</v>
      </c>
      <c r="P54" t="s">
        <v>156</v>
      </c>
      <c r="Q54" t="s">
        <v>155</v>
      </c>
      <c r="R54" t="s">
        <v>158</v>
      </c>
      <c r="S54">
        <v>53</v>
      </c>
      <c r="T54" t="s">
        <v>159</v>
      </c>
      <c r="U54" t="s">
        <v>155</v>
      </c>
      <c r="V54" t="s">
        <v>160</v>
      </c>
      <c r="W54" t="s">
        <v>155</v>
      </c>
      <c r="X54" t="s">
        <v>158</v>
      </c>
      <c r="Y54">
        <f t="shared" si="1"/>
        <v>54</v>
      </c>
      <c r="Z54" t="s">
        <v>159</v>
      </c>
      <c r="AA54" t="s">
        <v>155</v>
      </c>
      <c r="AB54" t="s">
        <v>161</v>
      </c>
      <c r="AC54" t="s">
        <v>155</v>
      </c>
      <c r="AD54" t="s">
        <v>158</v>
      </c>
      <c r="AE54">
        <f t="shared" si="2"/>
        <v>60</v>
      </c>
      <c r="AF54" t="s">
        <v>159</v>
      </c>
      <c r="AG54" t="s">
        <v>155</v>
      </c>
      <c r="AH54" t="s">
        <v>147</v>
      </c>
      <c r="AI54" t="s">
        <v>155</v>
      </c>
      <c r="AJ54" t="s">
        <v>158</v>
      </c>
      <c r="AK54" t="s">
        <v>155</v>
      </c>
      <c r="AL54" s="83" t="s">
        <v>219</v>
      </c>
      <c r="AM54" t="s">
        <v>155</v>
      </c>
      <c r="AN54" t="s">
        <v>159</v>
      </c>
      <c r="AO54" t="s">
        <v>155</v>
      </c>
      <c r="AP54" t="s">
        <v>162</v>
      </c>
      <c r="AQ54" t="s">
        <v>155</v>
      </c>
      <c r="AR54" t="s">
        <v>158</v>
      </c>
      <c r="AS54">
        <f t="shared" si="3"/>
        <v>0.89672364672364702</v>
      </c>
      <c r="AT54" t="s">
        <v>159</v>
      </c>
      <c r="AU54" t="s">
        <v>155</v>
      </c>
      <c r="AV54" t="s">
        <v>163</v>
      </c>
      <c r="AW54" t="s">
        <v>155</v>
      </c>
      <c r="AX54" t="s">
        <v>158</v>
      </c>
      <c r="AY54">
        <f t="shared" si="4"/>
        <v>0.87298195631528996</v>
      </c>
      <c r="AZ54" t="s">
        <v>159</v>
      </c>
      <c r="BA54" t="s">
        <v>155</v>
      </c>
      <c r="BB54" t="s">
        <v>164</v>
      </c>
      <c r="BC54" t="s">
        <v>155</v>
      </c>
      <c r="BD54" t="s">
        <v>158</v>
      </c>
      <c r="BE54">
        <f t="shared" si="5"/>
        <v>0.92283950617283905</v>
      </c>
      <c r="BF54" t="s">
        <v>159</v>
      </c>
      <c r="BG54" t="s">
        <v>155</v>
      </c>
      <c r="BH54" t="s">
        <v>152</v>
      </c>
      <c r="BI54" t="s">
        <v>155</v>
      </c>
      <c r="BJ54" t="s">
        <v>158</v>
      </c>
      <c r="BK54">
        <f t="shared" si="6"/>
        <v>0.9</v>
      </c>
      <c r="BL54" t="s">
        <v>159</v>
      </c>
      <c r="BM54" t="s">
        <v>155</v>
      </c>
      <c r="BN54" t="s">
        <v>151</v>
      </c>
      <c r="BO54" t="s">
        <v>155</v>
      </c>
      <c r="BP54" t="s">
        <v>158</v>
      </c>
      <c r="BQ54">
        <f t="shared" si="7"/>
        <v>0.87</v>
      </c>
      <c r="BR54" t="s">
        <v>159</v>
      </c>
      <c r="BS54" t="s">
        <v>155</v>
      </c>
      <c r="BT54" t="s">
        <v>246</v>
      </c>
      <c r="BU54" t="s">
        <v>155</v>
      </c>
      <c r="BV54" t="s">
        <v>158</v>
      </c>
      <c r="BW54">
        <f t="shared" si="8"/>
        <v>0.92</v>
      </c>
      <c r="BX54" t="s">
        <v>159</v>
      </c>
      <c r="BY54" t="s">
        <v>155</v>
      </c>
      <c r="BZ54" t="s">
        <v>247</v>
      </c>
      <c r="CA54" t="s">
        <v>155</v>
      </c>
      <c r="CB54" t="s">
        <v>158</v>
      </c>
      <c r="CC54">
        <f t="shared" si="9"/>
        <v>0.87</v>
      </c>
      <c r="CD54" t="s">
        <v>159</v>
      </c>
      <c r="CE54" t="s">
        <v>155</v>
      </c>
      <c r="CF54" t="s">
        <v>165</v>
      </c>
      <c r="CG54" t="s">
        <v>155</v>
      </c>
      <c r="CH54" t="s">
        <v>158</v>
      </c>
      <c r="CI54">
        <f t="shared" si="10"/>
        <v>0.92</v>
      </c>
      <c r="CJ54" t="s">
        <v>166</v>
      </c>
      <c r="CK54" t="s">
        <v>159</v>
      </c>
      <c r="CL54" t="str">
        <f t="shared" si="11"/>
        <v>{"window_index":53,"window_t_start":54,"window_t_end":60,"Data":"2020-04-15","R_e_median":0.896723646723647,"R_e_q0025":0.87298195631529,"R_e_q0975":0.922839506172839,"fit":0.9,"lwr":0.87,"upr":0.92,"low":0.87,"high":0.92},</v>
      </c>
      <c r="DE54">
        <v>0.9</v>
      </c>
    </row>
    <row r="55" spans="1:109">
      <c r="A55" s="9">
        <f t="shared" si="0"/>
        <v>43930</v>
      </c>
      <c r="B55" s="9">
        <v>43932</v>
      </c>
      <c r="C55">
        <v>54</v>
      </c>
      <c r="D55" s="11">
        <v>54</v>
      </c>
      <c r="E55" s="11">
        <v>55</v>
      </c>
      <c r="F55" s="11">
        <v>61</v>
      </c>
      <c r="G55" s="11">
        <v>59</v>
      </c>
      <c r="H55" s="9">
        <v>43937</v>
      </c>
      <c r="I55">
        <v>0.85636277302943997</v>
      </c>
      <c r="J55">
        <v>0.92165242165242101</v>
      </c>
      <c r="K55">
        <v>0.890788224121557</v>
      </c>
      <c r="N55" t="s">
        <v>154</v>
      </c>
      <c r="O55" t="s">
        <v>155</v>
      </c>
      <c r="P55" t="s">
        <v>156</v>
      </c>
      <c r="Q55" t="s">
        <v>155</v>
      </c>
      <c r="R55" t="s">
        <v>158</v>
      </c>
      <c r="S55">
        <v>54</v>
      </c>
      <c r="T55" t="s">
        <v>159</v>
      </c>
      <c r="U55" t="s">
        <v>155</v>
      </c>
      <c r="V55" t="s">
        <v>160</v>
      </c>
      <c r="W55" t="s">
        <v>155</v>
      </c>
      <c r="X55" t="s">
        <v>158</v>
      </c>
      <c r="Y55">
        <f t="shared" si="1"/>
        <v>55</v>
      </c>
      <c r="Z55" t="s">
        <v>159</v>
      </c>
      <c r="AA55" t="s">
        <v>155</v>
      </c>
      <c r="AB55" t="s">
        <v>161</v>
      </c>
      <c r="AC55" t="s">
        <v>155</v>
      </c>
      <c r="AD55" t="s">
        <v>158</v>
      </c>
      <c r="AE55">
        <f t="shared" si="2"/>
        <v>61</v>
      </c>
      <c r="AF55" t="s">
        <v>159</v>
      </c>
      <c r="AG55" t="s">
        <v>155</v>
      </c>
      <c r="AH55" t="s">
        <v>147</v>
      </c>
      <c r="AI55" t="s">
        <v>155</v>
      </c>
      <c r="AJ55" t="s">
        <v>158</v>
      </c>
      <c r="AK55" t="s">
        <v>155</v>
      </c>
      <c r="AL55" s="83" t="s">
        <v>220</v>
      </c>
      <c r="AM55" t="s">
        <v>155</v>
      </c>
      <c r="AN55" t="s">
        <v>159</v>
      </c>
      <c r="AO55" t="s">
        <v>155</v>
      </c>
      <c r="AP55" t="s">
        <v>162</v>
      </c>
      <c r="AQ55" t="s">
        <v>155</v>
      </c>
      <c r="AR55" t="s">
        <v>158</v>
      </c>
      <c r="AS55">
        <f t="shared" si="3"/>
        <v>0.890788224121557</v>
      </c>
      <c r="AT55" t="s">
        <v>159</v>
      </c>
      <c r="AU55" t="s">
        <v>155</v>
      </c>
      <c r="AV55" t="s">
        <v>163</v>
      </c>
      <c r="AW55" t="s">
        <v>155</v>
      </c>
      <c r="AX55" t="s">
        <v>158</v>
      </c>
      <c r="AY55">
        <f t="shared" si="4"/>
        <v>0.85636277302943997</v>
      </c>
      <c r="AZ55" t="s">
        <v>159</v>
      </c>
      <c r="BA55" t="s">
        <v>155</v>
      </c>
      <c r="BB55" t="s">
        <v>164</v>
      </c>
      <c r="BC55" t="s">
        <v>155</v>
      </c>
      <c r="BD55" t="s">
        <v>158</v>
      </c>
      <c r="BE55">
        <f t="shared" si="5"/>
        <v>0.92165242165242101</v>
      </c>
      <c r="BF55" t="s">
        <v>159</v>
      </c>
      <c r="BG55" t="s">
        <v>155</v>
      </c>
      <c r="BH55" t="s">
        <v>152</v>
      </c>
      <c r="BI55" t="s">
        <v>155</v>
      </c>
      <c r="BJ55" t="s">
        <v>158</v>
      </c>
      <c r="BK55">
        <f t="shared" si="6"/>
        <v>0.89</v>
      </c>
      <c r="BL55" t="s">
        <v>159</v>
      </c>
      <c r="BM55" t="s">
        <v>155</v>
      </c>
      <c r="BN55" t="s">
        <v>151</v>
      </c>
      <c r="BO55" t="s">
        <v>155</v>
      </c>
      <c r="BP55" t="s">
        <v>158</v>
      </c>
      <c r="BQ55">
        <f t="shared" si="7"/>
        <v>0.86</v>
      </c>
      <c r="BR55" t="s">
        <v>159</v>
      </c>
      <c r="BS55" t="s">
        <v>155</v>
      </c>
      <c r="BT55" t="s">
        <v>246</v>
      </c>
      <c r="BU55" t="s">
        <v>155</v>
      </c>
      <c r="BV55" t="s">
        <v>158</v>
      </c>
      <c r="BW55">
        <f t="shared" si="8"/>
        <v>0.92</v>
      </c>
      <c r="BX55" t="s">
        <v>159</v>
      </c>
      <c r="BY55" t="s">
        <v>155</v>
      </c>
      <c r="BZ55" t="s">
        <v>247</v>
      </c>
      <c r="CA55" t="s">
        <v>155</v>
      </c>
      <c r="CB55" t="s">
        <v>158</v>
      </c>
      <c r="CC55">
        <f t="shared" si="9"/>
        <v>0.86</v>
      </c>
      <c r="CD55" t="s">
        <v>159</v>
      </c>
      <c r="CE55" t="s">
        <v>155</v>
      </c>
      <c r="CF55" t="s">
        <v>165</v>
      </c>
      <c r="CG55" t="s">
        <v>155</v>
      </c>
      <c r="CH55" t="s">
        <v>158</v>
      </c>
      <c r="CI55">
        <f t="shared" si="10"/>
        <v>0.92</v>
      </c>
      <c r="CJ55" t="s">
        <v>166</v>
      </c>
      <c r="CK55" t="s">
        <v>159</v>
      </c>
      <c r="CL55" t="str">
        <f t="shared" si="11"/>
        <v>{"window_index":54,"window_t_start":55,"window_t_end":61,"Data":"2020-04-16","R_e_median":0.890788224121557,"R_e_q0025":0.85636277302944,"R_e_q0975":0.921652421652421,"fit":0.89,"lwr":0.86,"upr":0.92,"low":0.86,"high":0.92},</v>
      </c>
      <c r="DE55">
        <v>0.89</v>
      </c>
    </row>
    <row r="56" spans="1:109">
      <c r="A56" s="9">
        <f t="shared" si="0"/>
        <v>43931</v>
      </c>
      <c r="B56" s="9">
        <v>43933</v>
      </c>
      <c r="C56">
        <v>55</v>
      </c>
      <c r="D56" s="11">
        <v>55</v>
      </c>
      <c r="E56" s="11">
        <v>56</v>
      </c>
      <c r="F56" s="11">
        <v>62</v>
      </c>
      <c r="G56" s="11">
        <v>60</v>
      </c>
      <c r="H56" s="9">
        <v>43938</v>
      </c>
      <c r="I56">
        <v>0.859924026590693</v>
      </c>
      <c r="J56">
        <v>0.91096866096866103</v>
      </c>
      <c r="K56">
        <v>0.88603988603988704</v>
      </c>
      <c r="N56" t="s">
        <v>154</v>
      </c>
      <c r="O56" t="s">
        <v>155</v>
      </c>
      <c r="P56" t="s">
        <v>156</v>
      </c>
      <c r="Q56" t="s">
        <v>155</v>
      </c>
      <c r="R56" t="s">
        <v>158</v>
      </c>
      <c r="S56">
        <v>55</v>
      </c>
      <c r="T56" t="s">
        <v>159</v>
      </c>
      <c r="U56" t="s">
        <v>155</v>
      </c>
      <c r="V56" t="s">
        <v>160</v>
      </c>
      <c r="W56" t="s">
        <v>155</v>
      </c>
      <c r="X56" t="s">
        <v>158</v>
      </c>
      <c r="Y56">
        <f t="shared" si="1"/>
        <v>56</v>
      </c>
      <c r="Z56" t="s">
        <v>159</v>
      </c>
      <c r="AA56" t="s">
        <v>155</v>
      </c>
      <c r="AB56" t="s">
        <v>161</v>
      </c>
      <c r="AC56" t="s">
        <v>155</v>
      </c>
      <c r="AD56" t="s">
        <v>158</v>
      </c>
      <c r="AE56">
        <f t="shared" si="2"/>
        <v>62</v>
      </c>
      <c r="AF56" t="s">
        <v>159</v>
      </c>
      <c r="AG56" t="s">
        <v>155</v>
      </c>
      <c r="AH56" t="s">
        <v>147</v>
      </c>
      <c r="AI56" t="s">
        <v>155</v>
      </c>
      <c r="AJ56" t="s">
        <v>158</v>
      </c>
      <c r="AK56" t="s">
        <v>155</v>
      </c>
      <c r="AL56" s="83" t="s">
        <v>221</v>
      </c>
      <c r="AM56" t="s">
        <v>155</v>
      </c>
      <c r="AN56" t="s">
        <v>159</v>
      </c>
      <c r="AO56" t="s">
        <v>155</v>
      </c>
      <c r="AP56" t="s">
        <v>162</v>
      </c>
      <c r="AQ56" t="s">
        <v>155</v>
      </c>
      <c r="AR56" t="s">
        <v>158</v>
      </c>
      <c r="AS56">
        <f t="shared" si="3"/>
        <v>0.88603988603988704</v>
      </c>
      <c r="AT56" t="s">
        <v>159</v>
      </c>
      <c r="AU56" t="s">
        <v>155</v>
      </c>
      <c r="AV56" t="s">
        <v>163</v>
      </c>
      <c r="AW56" t="s">
        <v>155</v>
      </c>
      <c r="AX56" t="s">
        <v>158</v>
      </c>
      <c r="AY56">
        <f t="shared" si="4"/>
        <v>0.859924026590693</v>
      </c>
      <c r="AZ56" t="s">
        <v>159</v>
      </c>
      <c r="BA56" t="s">
        <v>155</v>
      </c>
      <c r="BB56" t="s">
        <v>164</v>
      </c>
      <c r="BC56" t="s">
        <v>155</v>
      </c>
      <c r="BD56" t="s">
        <v>158</v>
      </c>
      <c r="BE56">
        <f t="shared" si="5"/>
        <v>0.91096866096866103</v>
      </c>
      <c r="BF56" t="s">
        <v>159</v>
      </c>
      <c r="BG56" t="s">
        <v>155</v>
      </c>
      <c r="BH56" t="s">
        <v>152</v>
      </c>
      <c r="BI56" t="s">
        <v>155</v>
      </c>
      <c r="BJ56" t="s">
        <v>158</v>
      </c>
      <c r="BK56">
        <f t="shared" si="6"/>
        <v>0.89</v>
      </c>
      <c r="BL56" t="s">
        <v>159</v>
      </c>
      <c r="BM56" t="s">
        <v>155</v>
      </c>
      <c r="BN56" t="s">
        <v>151</v>
      </c>
      <c r="BO56" t="s">
        <v>155</v>
      </c>
      <c r="BP56" t="s">
        <v>158</v>
      </c>
      <c r="BQ56">
        <f t="shared" si="7"/>
        <v>0.86</v>
      </c>
      <c r="BR56" t="s">
        <v>159</v>
      </c>
      <c r="BS56" t="s">
        <v>155</v>
      </c>
      <c r="BT56" t="s">
        <v>246</v>
      </c>
      <c r="BU56" t="s">
        <v>155</v>
      </c>
      <c r="BV56" t="s">
        <v>158</v>
      </c>
      <c r="BW56">
        <f t="shared" si="8"/>
        <v>0.91</v>
      </c>
      <c r="BX56" t="s">
        <v>159</v>
      </c>
      <c r="BY56" t="s">
        <v>155</v>
      </c>
      <c r="BZ56" t="s">
        <v>247</v>
      </c>
      <c r="CA56" t="s">
        <v>155</v>
      </c>
      <c r="CB56" t="s">
        <v>158</v>
      </c>
      <c r="CC56">
        <f t="shared" si="9"/>
        <v>0.86</v>
      </c>
      <c r="CD56" t="s">
        <v>159</v>
      </c>
      <c r="CE56" t="s">
        <v>155</v>
      </c>
      <c r="CF56" t="s">
        <v>165</v>
      </c>
      <c r="CG56" t="s">
        <v>155</v>
      </c>
      <c r="CH56" t="s">
        <v>158</v>
      </c>
      <c r="CI56">
        <f t="shared" si="10"/>
        <v>0.91</v>
      </c>
      <c r="CJ56" t="s">
        <v>166</v>
      </c>
      <c r="CK56" t="s">
        <v>159</v>
      </c>
      <c r="CL56" t="str">
        <f t="shared" si="11"/>
        <v>{"window_index":55,"window_t_start":56,"window_t_end":62,"Data":"2020-04-17","R_e_median":0.886039886039887,"R_e_q0025":0.859924026590693,"R_e_q0975":0.910968660968661,"fit":0.89,"lwr":0.86,"upr":0.91,"low":0.86,"high":0.91},</v>
      </c>
      <c r="DE56">
        <v>0.89</v>
      </c>
    </row>
    <row r="57" spans="1:109">
      <c r="A57" s="9">
        <f t="shared" si="0"/>
        <v>43932</v>
      </c>
      <c r="B57" s="9">
        <v>43934</v>
      </c>
      <c r="C57">
        <v>56</v>
      </c>
      <c r="D57" s="11">
        <v>56</v>
      </c>
      <c r="E57" s="11">
        <v>57</v>
      </c>
      <c r="F57" s="11">
        <v>63</v>
      </c>
      <c r="G57" s="11">
        <v>61</v>
      </c>
      <c r="H57" s="9">
        <v>43939</v>
      </c>
      <c r="I57">
        <v>0.85398860398860399</v>
      </c>
      <c r="J57">
        <v>0.90978157644824298</v>
      </c>
      <c r="K57">
        <v>0.88247863247863201</v>
      </c>
      <c r="N57" t="s">
        <v>154</v>
      </c>
      <c r="O57" t="s">
        <v>155</v>
      </c>
      <c r="P57" t="s">
        <v>156</v>
      </c>
      <c r="Q57" t="s">
        <v>155</v>
      </c>
      <c r="R57" t="s">
        <v>158</v>
      </c>
      <c r="S57">
        <v>56</v>
      </c>
      <c r="T57" t="s">
        <v>159</v>
      </c>
      <c r="U57" t="s">
        <v>155</v>
      </c>
      <c r="V57" t="s">
        <v>160</v>
      </c>
      <c r="W57" t="s">
        <v>155</v>
      </c>
      <c r="X57" t="s">
        <v>158</v>
      </c>
      <c r="Y57">
        <f t="shared" si="1"/>
        <v>57</v>
      </c>
      <c r="Z57" t="s">
        <v>159</v>
      </c>
      <c r="AA57" t="s">
        <v>155</v>
      </c>
      <c r="AB57" t="s">
        <v>161</v>
      </c>
      <c r="AC57" t="s">
        <v>155</v>
      </c>
      <c r="AD57" t="s">
        <v>158</v>
      </c>
      <c r="AE57">
        <f t="shared" si="2"/>
        <v>63</v>
      </c>
      <c r="AF57" t="s">
        <v>159</v>
      </c>
      <c r="AG57" t="s">
        <v>155</v>
      </c>
      <c r="AH57" t="s">
        <v>147</v>
      </c>
      <c r="AI57" t="s">
        <v>155</v>
      </c>
      <c r="AJ57" t="s">
        <v>158</v>
      </c>
      <c r="AK57" t="s">
        <v>155</v>
      </c>
      <c r="AL57" s="83" t="s">
        <v>222</v>
      </c>
      <c r="AM57" t="s">
        <v>155</v>
      </c>
      <c r="AN57" t="s">
        <v>159</v>
      </c>
      <c r="AO57" t="s">
        <v>155</v>
      </c>
      <c r="AP57" t="s">
        <v>162</v>
      </c>
      <c r="AQ57" t="s">
        <v>155</v>
      </c>
      <c r="AR57" t="s">
        <v>158</v>
      </c>
      <c r="AS57">
        <f t="shared" si="3"/>
        <v>0.88247863247863201</v>
      </c>
      <c r="AT57" t="s">
        <v>159</v>
      </c>
      <c r="AU57" t="s">
        <v>155</v>
      </c>
      <c r="AV57" t="s">
        <v>163</v>
      </c>
      <c r="AW57" t="s">
        <v>155</v>
      </c>
      <c r="AX57" t="s">
        <v>158</v>
      </c>
      <c r="AY57">
        <f t="shared" si="4"/>
        <v>0.85398860398860399</v>
      </c>
      <c r="AZ57" t="s">
        <v>159</v>
      </c>
      <c r="BA57" t="s">
        <v>155</v>
      </c>
      <c r="BB57" t="s">
        <v>164</v>
      </c>
      <c r="BC57" t="s">
        <v>155</v>
      </c>
      <c r="BD57" t="s">
        <v>158</v>
      </c>
      <c r="BE57">
        <f t="shared" si="5"/>
        <v>0.90978157644824298</v>
      </c>
      <c r="BF57" t="s">
        <v>159</v>
      </c>
      <c r="BG57" t="s">
        <v>155</v>
      </c>
      <c r="BH57" t="s">
        <v>152</v>
      </c>
      <c r="BI57" t="s">
        <v>155</v>
      </c>
      <c r="BJ57" t="s">
        <v>158</v>
      </c>
      <c r="BK57">
        <f t="shared" si="6"/>
        <v>0.88</v>
      </c>
      <c r="BL57" t="s">
        <v>159</v>
      </c>
      <c r="BM57" t="s">
        <v>155</v>
      </c>
      <c r="BN57" t="s">
        <v>151</v>
      </c>
      <c r="BO57" t="s">
        <v>155</v>
      </c>
      <c r="BP57" t="s">
        <v>158</v>
      </c>
      <c r="BQ57">
        <f t="shared" si="7"/>
        <v>0.85</v>
      </c>
      <c r="BR57" t="s">
        <v>159</v>
      </c>
      <c r="BS57" t="s">
        <v>155</v>
      </c>
      <c r="BT57" t="s">
        <v>246</v>
      </c>
      <c r="BU57" t="s">
        <v>155</v>
      </c>
      <c r="BV57" t="s">
        <v>158</v>
      </c>
      <c r="BW57">
        <f t="shared" si="8"/>
        <v>0.91</v>
      </c>
      <c r="BX57" t="s">
        <v>159</v>
      </c>
      <c r="BY57" t="s">
        <v>155</v>
      </c>
      <c r="BZ57" t="s">
        <v>247</v>
      </c>
      <c r="CA57" t="s">
        <v>155</v>
      </c>
      <c r="CB57" t="s">
        <v>158</v>
      </c>
      <c r="CC57">
        <f t="shared" si="9"/>
        <v>0.85</v>
      </c>
      <c r="CD57" t="s">
        <v>159</v>
      </c>
      <c r="CE57" t="s">
        <v>155</v>
      </c>
      <c r="CF57" t="s">
        <v>165</v>
      </c>
      <c r="CG57" t="s">
        <v>155</v>
      </c>
      <c r="CH57" t="s">
        <v>158</v>
      </c>
      <c r="CI57">
        <f t="shared" si="10"/>
        <v>0.91</v>
      </c>
      <c r="CJ57" t="s">
        <v>166</v>
      </c>
      <c r="CK57" t="s">
        <v>159</v>
      </c>
      <c r="CL57" t="str">
        <f t="shared" si="11"/>
        <v>{"window_index":56,"window_t_start":57,"window_t_end":63,"Data":"2020-04-18","R_e_median":0.882478632478632,"R_e_q0025":0.853988603988604,"R_e_q0975":0.909781576448243,"fit":0.88,"lwr":0.85,"upr":0.91,"low":0.85,"high":0.91},</v>
      </c>
      <c r="DE57">
        <v>0.88</v>
      </c>
    </row>
    <row r="58" spans="1:109">
      <c r="A58" s="9">
        <f t="shared" si="0"/>
        <v>43933</v>
      </c>
      <c r="B58" s="9">
        <v>43935</v>
      </c>
      <c r="C58">
        <v>57</v>
      </c>
      <c r="D58" s="11">
        <v>57</v>
      </c>
      <c r="E58" s="11">
        <v>58</v>
      </c>
      <c r="F58" s="11">
        <v>64</v>
      </c>
      <c r="G58" s="11">
        <v>62</v>
      </c>
      <c r="H58" s="9">
        <v>43940</v>
      </c>
      <c r="I58">
        <v>0.86229819563152899</v>
      </c>
      <c r="J58">
        <v>0.91571699905033199</v>
      </c>
      <c r="K58">
        <v>0.88603988603988504</v>
      </c>
      <c r="N58" t="s">
        <v>154</v>
      </c>
      <c r="O58" t="s">
        <v>155</v>
      </c>
      <c r="P58" t="s">
        <v>156</v>
      </c>
      <c r="Q58" t="s">
        <v>155</v>
      </c>
      <c r="R58" t="s">
        <v>158</v>
      </c>
      <c r="S58">
        <v>57</v>
      </c>
      <c r="T58" t="s">
        <v>159</v>
      </c>
      <c r="U58" t="s">
        <v>155</v>
      </c>
      <c r="V58" t="s">
        <v>160</v>
      </c>
      <c r="W58" t="s">
        <v>155</v>
      </c>
      <c r="X58" t="s">
        <v>158</v>
      </c>
      <c r="Y58">
        <f t="shared" si="1"/>
        <v>58</v>
      </c>
      <c r="Z58" t="s">
        <v>159</v>
      </c>
      <c r="AA58" t="s">
        <v>155</v>
      </c>
      <c r="AB58" t="s">
        <v>161</v>
      </c>
      <c r="AC58" t="s">
        <v>155</v>
      </c>
      <c r="AD58" t="s">
        <v>158</v>
      </c>
      <c r="AE58">
        <f t="shared" si="2"/>
        <v>64</v>
      </c>
      <c r="AF58" t="s">
        <v>159</v>
      </c>
      <c r="AG58" t="s">
        <v>155</v>
      </c>
      <c r="AH58" t="s">
        <v>147</v>
      </c>
      <c r="AI58" t="s">
        <v>155</v>
      </c>
      <c r="AJ58" t="s">
        <v>158</v>
      </c>
      <c r="AK58" t="s">
        <v>155</v>
      </c>
      <c r="AL58" s="83" t="s">
        <v>223</v>
      </c>
      <c r="AM58" t="s">
        <v>155</v>
      </c>
      <c r="AN58" t="s">
        <v>159</v>
      </c>
      <c r="AO58" t="s">
        <v>155</v>
      </c>
      <c r="AP58" t="s">
        <v>162</v>
      </c>
      <c r="AQ58" t="s">
        <v>155</v>
      </c>
      <c r="AR58" t="s">
        <v>158</v>
      </c>
      <c r="AS58">
        <f t="shared" si="3"/>
        <v>0.88603988603988504</v>
      </c>
      <c r="AT58" t="s">
        <v>159</v>
      </c>
      <c r="AU58" t="s">
        <v>155</v>
      </c>
      <c r="AV58" t="s">
        <v>163</v>
      </c>
      <c r="AW58" t="s">
        <v>155</v>
      </c>
      <c r="AX58" t="s">
        <v>158</v>
      </c>
      <c r="AY58">
        <f t="shared" si="4"/>
        <v>0.86229819563152899</v>
      </c>
      <c r="AZ58" t="s">
        <v>159</v>
      </c>
      <c r="BA58" t="s">
        <v>155</v>
      </c>
      <c r="BB58" t="s">
        <v>164</v>
      </c>
      <c r="BC58" t="s">
        <v>155</v>
      </c>
      <c r="BD58" t="s">
        <v>158</v>
      </c>
      <c r="BE58">
        <f t="shared" si="5"/>
        <v>0.91571699905033199</v>
      </c>
      <c r="BF58" t="s">
        <v>159</v>
      </c>
      <c r="BG58" t="s">
        <v>155</v>
      </c>
      <c r="BH58" t="s">
        <v>152</v>
      </c>
      <c r="BI58" t="s">
        <v>155</v>
      </c>
      <c r="BJ58" t="s">
        <v>158</v>
      </c>
      <c r="BK58">
        <f t="shared" si="6"/>
        <v>0.89</v>
      </c>
      <c r="BL58" t="s">
        <v>159</v>
      </c>
      <c r="BM58" t="s">
        <v>155</v>
      </c>
      <c r="BN58" t="s">
        <v>151</v>
      </c>
      <c r="BO58" t="s">
        <v>155</v>
      </c>
      <c r="BP58" t="s">
        <v>158</v>
      </c>
      <c r="BQ58">
        <f t="shared" si="7"/>
        <v>0.86</v>
      </c>
      <c r="BR58" t="s">
        <v>159</v>
      </c>
      <c r="BS58" t="s">
        <v>155</v>
      </c>
      <c r="BT58" t="s">
        <v>246</v>
      </c>
      <c r="BU58" t="s">
        <v>155</v>
      </c>
      <c r="BV58" t="s">
        <v>158</v>
      </c>
      <c r="BW58">
        <f t="shared" si="8"/>
        <v>0.92</v>
      </c>
      <c r="BX58" t="s">
        <v>159</v>
      </c>
      <c r="BY58" t="s">
        <v>155</v>
      </c>
      <c r="BZ58" t="s">
        <v>247</v>
      </c>
      <c r="CA58" t="s">
        <v>155</v>
      </c>
      <c r="CB58" t="s">
        <v>158</v>
      </c>
      <c r="CC58">
        <f t="shared" si="9"/>
        <v>0.86</v>
      </c>
      <c r="CD58" t="s">
        <v>159</v>
      </c>
      <c r="CE58" t="s">
        <v>155</v>
      </c>
      <c r="CF58" t="s">
        <v>165</v>
      </c>
      <c r="CG58" t="s">
        <v>155</v>
      </c>
      <c r="CH58" t="s">
        <v>158</v>
      </c>
      <c r="CI58">
        <f t="shared" si="10"/>
        <v>0.92</v>
      </c>
      <c r="CJ58" t="s">
        <v>166</v>
      </c>
      <c r="CK58" t="s">
        <v>159</v>
      </c>
      <c r="CL58" t="str">
        <f t="shared" si="11"/>
        <v>{"window_index":57,"window_t_start":58,"window_t_end":64,"Data":"2020-04-19","R_e_median":0.886039886039885,"R_e_q0025":0.862298195631529,"R_e_q0975":0.915716999050332,"fit":0.89,"lwr":0.86,"upr":0.92,"low":0.86,"high":0.92},</v>
      </c>
      <c r="DE58">
        <v>0.89</v>
      </c>
    </row>
    <row r="59" spans="1:109">
      <c r="A59" s="9">
        <f t="shared" si="0"/>
        <v>43934</v>
      </c>
      <c r="B59" s="9">
        <v>43936</v>
      </c>
      <c r="C59">
        <v>58</v>
      </c>
      <c r="D59" s="11">
        <v>58</v>
      </c>
      <c r="E59" s="11">
        <v>59</v>
      </c>
      <c r="F59" s="11">
        <v>65</v>
      </c>
      <c r="G59" s="11">
        <v>63</v>
      </c>
      <c r="H59" s="9">
        <v>43941</v>
      </c>
      <c r="I59">
        <v>0.85398860398860399</v>
      </c>
      <c r="J59">
        <v>0.91215574548907896</v>
      </c>
      <c r="K59">
        <v>0.87891737891737898</v>
      </c>
      <c r="N59" t="s">
        <v>154</v>
      </c>
      <c r="O59" t="s">
        <v>155</v>
      </c>
      <c r="P59" t="s">
        <v>156</v>
      </c>
      <c r="Q59" t="s">
        <v>155</v>
      </c>
      <c r="R59" t="s">
        <v>158</v>
      </c>
      <c r="S59">
        <v>58</v>
      </c>
      <c r="T59" t="s">
        <v>159</v>
      </c>
      <c r="U59" t="s">
        <v>155</v>
      </c>
      <c r="V59" t="s">
        <v>160</v>
      </c>
      <c r="W59" t="s">
        <v>155</v>
      </c>
      <c r="X59" t="s">
        <v>158</v>
      </c>
      <c r="Y59">
        <f t="shared" si="1"/>
        <v>59</v>
      </c>
      <c r="Z59" t="s">
        <v>159</v>
      </c>
      <c r="AA59" t="s">
        <v>155</v>
      </c>
      <c r="AB59" t="s">
        <v>161</v>
      </c>
      <c r="AC59" t="s">
        <v>155</v>
      </c>
      <c r="AD59" t="s">
        <v>158</v>
      </c>
      <c r="AE59">
        <f t="shared" si="2"/>
        <v>65</v>
      </c>
      <c r="AF59" t="s">
        <v>159</v>
      </c>
      <c r="AG59" t="s">
        <v>155</v>
      </c>
      <c r="AH59" t="s">
        <v>147</v>
      </c>
      <c r="AI59" t="s">
        <v>155</v>
      </c>
      <c r="AJ59" t="s">
        <v>158</v>
      </c>
      <c r="AK59" t="s">
        <v>155</v>
      </c>
      <c r="AL59" s="83" t="s">
        <v>224</v>
      </c>
      <c r="AM59" t="s">
        <v>155</v>
      </c>
      <c r="AN59" t="s">
        <v>159</v>
      </c>
      <c r="AO59" t="s">
        <v>155</v>
      </c>
      <c r="AP59" t="s">
        <v>162</v>
      </c>
      <c r="AQ59" t="s">
        <v>155</v>
      </c>
      <c r="AR59" t="s">
        <v>158</v>
      </c>
      <c r="AS59">
        <f t="shared" si="3"/>
        <v>0.87891737891737898</v>
      </c>
      <c r="AT59" t="s">
        <v>159</v>
      </c>
      <c r="AU59" t="s">
        <v>155</v>
      </c>
      <c r="AV59" t="s">
        <v>163</v>
      </c>
      <c r="AW59" t="s">
        <v>155</v>
      </c>
      <c r="AX59" t="s">
        <v>158</v>
      </c>
      <c r="AY59">
        <f t="shared" si="4"/>
        <v>0.85398860398860399</v>
      </c>
      <c r="AZ59" t="s">
        <v>159</v>
      </c>
      <c r="BA59" t="s">
        <v>155</v>
      </c>
      <c r="BB59" t="s">
        <v>164</v>
      </c>
      <c r="BC59" t="s">
        <v>155</v>
      </c>
      <c r="BD59" t="s">
        <v>158</v>
      </c>
      <c r="BE59">
        <f t="shared" si="5"/>
        <v>0.91215574548907896</v>
      </c>
      <c r="BF59" t="s">
        <v>159</v>
      </c>
      <c r="BG59" t="s">
        <v>155</v>
      </c>
      <c r="BH59" t="s">
        <v>152</v>
      </c>
      <c r="BI59" t="s">
        <v>155</v>
      </c>
      <c r="BJ59" t="s">
        <v>158</v>
      </c>
      <c r="BK59">
        <f t="shared" si="6"/>
        <v>0.88</v>
      </c>
      <c r="BL59" t="s">
        <v>159</v>
      </c>
      <c r="BM59" t="s">
        <v>155</v>
      </c>
      <c r="BN59" t="s">
        <v>151</v>
      </c>
      <c r="BO59" t="s">
        <v>155</v>
      </c>
      <c r="BP59" t="s">
        <v>158</v>
      </c>
      <c r="BQ59">
        <f t="shared" si="7"/>
        <v>0.85</v>
      </c>
      <c r="BR59" t="s">
        <v>159</v>
      </c>
      <c r="BS59" t="s">
        <v>155</v>
      </c>
      <c r="BT59" t="s">
        <v>246</v>
      </c>
      <c r="BU59" t="s">
        <v>155</v>
      </c>
      <c r="BV59" t="s">
        <v>158</v>
      </c>
      <c r="BW59">
        <f t="shared" si="8"/>
        <v>0.91</v>
      </c>
      <c r="BX59" t="s">
        <v>159</v>
      </c>
      <c r="BY59" t="s">
        <v>155</v>
      </c>
      <c r="BZ59" t="s">
        <v>247</v>
      </c>
      <c r="CA59" t="s">
        <v>155</v>
      </c>
      <c r="CB59" t="s">
        <v>158</v>
      </c>
      <c r="CC59">
        <f t="shared" si="9"/>
        <v>0.85</v>
      </c>
      <c r="CD59" t="s">
        <v>159</v>
      </c>
      <c r="CE59" t="s">
        <v>155</v>
      </c>
      <c r="CF59" t="s">
        <v>165</v>
      </c>
      <c r="CG59" t="s">
        <v>155</v>
      </c>
      <c r="CH59" t="s">
        <v>158</v>
      </c>
      <c r="CI59">
        <f t="shared" si="10"/>
        <v>0.91</v>
      </c>
      <c r="CJ59" t="s">
        <v>166</v>
      </c>
      <c r="CK59" t="s">
        <v>159</v>
      </c>
      <c r="CL59" t="str">
        <f t="shared" si="11"/>
        <v>{"window_index":58,"window_t_start":59,"window_t_end":65,"Data":"2020-04-20","R_e_median":0.878917378917379,"R_e_q0025":0.853988603988604,"R_e_q0975":0.912155745489079,"fit":0.88,"lwr":0.85,"upr":0.91,"low":0.85,"high":0.91},</v>
      </c>
      <c r="DE59">
        <v>0.88</v>
      </c>
    </row>
    <row r="60" spans="1:109">
      <c r="A60" s="9">
        <f t="shared" si="0"/>
        <v>43935</v>
      </c>
      <c r="B60" s="9">
        <v>43937</v>
      </c>
      <c r="C60">
        <v>59</v>
      </c>
      <c r="D60" s="11">
        <v>59</v>
      </c>
      <c r="E60" s="11">
        <v>60</v>
      </c>
      <c r="F60" s="11">
        <v>66</v>
      </c>
      <c r="G60" s="11">
        <v>64</v>
      </c>
      <c r="H60" s="9">
        <v>43942</v>
      </c>
      <c r="I60">
        <v>0.82431149097815803</v>
      </c>
      <c r="J60">
        <v>0.88722697056030497</v>
      </c>
      <c r="K60">
        <v>0.85517568850902204</v>
      </c>
      <c r="N60" t="s">
        <v>154</v>
      </c>
      <c r="O60" t="s">
        <v>155</v>
      </c>
      <c r="P60" t="s">
        <v>156</v>
      </c>
      <c r="Q60" t="s">
        <v>155</v>
      </c>
      <c r="R60" t="s">
        <v>158</v>
      </c>
      <c r="S60">
        <v>59</v>
      </c>
      <c r="T60" t="s">
        <v>159</v>
      </c>
      <c r="U60" t="s">
        <v>155</v>
      </c>
      <c r="V60" t="s">
        <v>160</v>
      </c>
      <c r="W60" t="s">
        <v>155</v>
      </c>
      <c r="X60" t="s">
        <v>158</v>
      </c>
      <c r="Y60">
        <f t="shared" si="1"/>
        <v>60</v>
      </c>
      <c r="Z60" t="s">
        <v>159</v>
      </c>
      <c r="AA60" t="s">
        <v>155</v>
      </c>
      <c r="AB60" t="s">
        <v>161</v>
      </c>
      <c r="AC60" t="s">
        <v>155</v>
      </c>
      <c r="AD60" t="s">
        <v>158</v>
      </c>
      <c r="AE60">
        <f t="shared" si="2"/>
        <v>66</v>
      </c>
      <c r="AF60" t="s">
        <v>159</v>
      </c>
      <c r="AG60" t="s">
        <v>155</v>
      </c>
      <c r="AH60" t="s">
        <v>147</v>
      </c>
      <c r="AI60" t="s">
        <v>155</v>
      </c>
      <c r="AJ60" t="s">
        <v>158</v>
      </c>
      <c r="AK60" t="s">
        <v>155</v>
      </c>
      <c r="AL60" s="83" t="s">
        <v>225</v>
      </c>
      <c r="AM60" t="s">
        <v>155</v>
      </c>
      <c r="AN60" t="s">
        <v>159</v>
      </c>
      <c r="AO60" t="s">
        <v>155</v>
      </c>
      <c r="AP60" t="s">
        <v>162</v>
      </c>
      <c r="AQ60" t="s">
        <v>155</v>
      </c>
      <c r="AR60" t="s">
        <v>158</v>
      </c>
      <c r="AS60">
        <f t="shared" si="3"/>
        <v>0.85517568850902204</v>
      </c>
      <c r="AT60" t="s">
        <v>159</v>
      </c>
      <c r="AU60" t="s">
        <v>155</v>
      </c>
      <c r="AV60" t="s">
        <v>163</v>
      </c>
      <c r="AW60" t="s">
        <v>155</v>
      </c>
      <c r="AX60" t="s">
        <v>158</v>
      </c>
      <c r="AY60">
        <f t="shared" si="4"/>
        <v>0.82431149097815803</v>
      </c>
      <c r="AZ60" t="s">
        <v>159</v>
      </c>
      <c r="BA60" t="s">
        <v>155</v>
      </c>
      <c r="BB60" t="s">
        <v>164</v>
      </c>
      <c r="BC60" t="s">
        <v>155</v>
      </c>
      <c r="BD60" t="s">
        <v>158</v>
      </c>
      <c r="BE60">
        <f t="shared" si="5"/>
        <v>0.88722697056030497</v>
      </c>
      <c r="BF60" t="s">
        <v>159</v>
      </c>
      <c r="BG60" t="s">
        <v>155</v>
      </c>
      <c r="BH60" t="s">
        <v>152</v>
      </c>
      <c r="BI60" t="s">
        <v>155</v>
      </c>
      <c r="BJ60" t="s">
        <v>158</v>
      </c>
      <c r="BK60">
        <f t="shared" si="6"/>
        <v>0.86</v>
      </c>
      <c r="BL60" t="s">
        <v>159</v>
      </c>
      <c r="BM60" t="s">
        <v>155</v>
      </c>
      <c r="BN60" t="s">
        <v>151</v>
      </c>
      <c r="BO60" t="s">
        <v>155</v>
      </c>
      <c r="BP60" t="s">
        <v>158</v>
      </c>
      <c r="BQ60">
        <f t="shared" si="7"/>
        <v>0.82</v>
      </c>
      <c r="BR60" t="s">
        <v>159</v>
      </c>
      <c r="BS60" t="s">
        <v>155</v>
      </c>
      <c r="BT60" t="s">
        <v>246</v>
      </c>
      <c r="BU60" t="s">
        <v>155</v>
      </c>
      <c r="BV60" t="s">
        <v>158</v>
      </c>
      <c r="BW60">
        <f t="shared" si="8"/>
        <v>0.89</v>
      </c>
      <c r="BX60" t="s">
        <v>159</v>
      </c>
      <c r="BY60" t="s">
        <v>155</v>
      </c>
      <c r="BZ60" t="s">
        <v>247</v>
      </c>
      <c r="CA60" t="s">
        <v>155</v>
      </c>
      <c r="CB60" t="s">
        <v>158</v>
      </c>
      <c r="CC60">
        <f t="shared" si="9"/>
        <v>0.82</v>
      </c>
      <c r="CD60" t="s">
        <v>159</v>
      </c>
      <c r="CE60" t="s">
        <v>155</v>
      </c>
      <c r="CF60" t="s">
        <v>165</v>
      </c>
      <c r="CG60" t="s">
        <v>155</v>
      </c>
      <c r="CH60" t="s">
        <v>158</v>
      </c>
      <c r="CI60">
        <f t="shared" si="10"/>
        <v>0.89</v>
      </c>
      <c r="CJ60" t="s">
        <v>166</v>
      </c>
      <c r="CK60" t="s">
        <v>159</v>
      </c>
      <c r="CL60" t="str">
        <f t="shared" si="11"/>
        <v>{"window_index":59,"window_t_start":60,"window_t_end":66,"Data":"2020-04-21","R_e_median":0.855175688509022,"R_e_q0025":0.824311490978158,"R_e_q0975":0.887226970560305,"fit":0.86,"lwr":0.82,"upr":0.89,"low":0.82,"high":0.89},</v>
      </c>
      <c r="DE60">
        <v>0.86</v>
      </c>
    </row>
    <row r="61" spans="1:109">
      <c r="A61" s="9">
        <f t="shared" si="0"/>
        <v>43936</v>
      </c>
      <c r="B61" s="9">
        <v>43938</v>
      </c>
      <c r="C61">
        <v>60</v>
      </c>
      <c r="D61" s="11">
        <v>60</v>
      </c>
      <c r="E61" s="11">
        <v>61</v>
      </c>
      <c r="F61" s="11">
        <v>67</v>
      </c>
      <c r="G61" s="11">
        <v>65</v>
      </c>
      <c r="H61" s="9">
        <v>43943</v>
      </c>
      <c r="I61">
        <v>0.84449192782526095</v>
      </c>
      <c r="J61">
        <v>0.90028490028490005</v>
      </c>
      <c r="K61">
        <v>0.87179487179487203</v>
      </c>
      <c r="N61" t="s">
        <v>154</v>
      </c>
      <c r="O61" t="s">
        <v>155</v>
      </c>
      <c r="P61" t="s">
        <v>156</v>
      </c>
      <c r="Q61" t="s">
        <v>155</v>
      </c>
      <c r="R61" t="s">
        <v>158</v>
      </c>
      <c r="S61">
        <v>60</v>
      </c>
      <c r="T61" t="s">
        <v>159</v>
      </c>
      <c r="U61" t="s">
        <v>155</v>
      </c>
      <c r="V61" t="s">
        <v>160</v>
      </c>
      <c r="W61" t="s">
        <v>155</v>
      </c>
      <c r="X61" t="s">
        <v>158</v>
      </c>
      <c r="Y61">
        <f t="shared" si="1"/>
        <v>61</v>
      </c>
      <c r="Z61" t="s">
        <v>159</v>
      </c>
      <c r="AA61" t="s">
        <v>155</v>
      </c>
      <c r="AB61" t="s">
        <v>161</v>
      </c>
      <c r="AC61" t="s">
        <v>155</v>
      </c>
      <c r="AD61" t="s">
        <v>158</v>
      </c>
      <c r="AE61">
        <f t="shared" si="2"/>
        <v>67</v>
      </c>
      <c r="AF61" t="s">
        <v>159</v>
      </c>
      <c r="AG61" t="s">
        <v>155</v>
      </c>
      <c r="AH61" t="s">
        <v>147</v>
      </c>
      <c r="AI61" t="s">
        <v>155</v>
      </c>
      <c r="AJ61" t="s">
        <v>158</v>
      </c>
      <c r="AK61" t="s">
        <v>155</v>
      </c>
      <c r="AL61" s="83" t="s">
        <v>226</v>
      </c>
      <c r="AM61" t="s">
        <v>155</v>
      </c>
      <c r="AN61" t="s">
        <v>159</v>
      </c>
      <c r="AO61" t="s">
        <v>155</v>
      </c>
      <c r="AP61" t="s">
        <v>162</v>
      </c>
      <c r="AQ61" t="s">
        <v>155</v>
      </c>
      <c r="AR61" t="s">
        <v>158</v>
      </c>
      <c r="AS61">
        <f t="shared" si="3"/>
        <v>0.87179487179487203</v>
      </c>
      <c r="AT61" t="s">
        <v>159</v>
      </c>
      <c r="AU61" t="s">
        <v>155</v>
      </c>
      <c r="AV61" t="s">
        <v>163</v>
      </c>
      <c r="AW61" t="s">
        <v>155</v>
      </c>
      <c r="AX61" t="s">
        <v>158</v>
      </c>
      <c r="AY61">
        <f t="shared" si="4"/>
        <v>0.84449192782526095</v>
      </c>
      <c r="AZ61" t="s">
        <v>159</v>
      </c>
      <c r="BA61" t="s">
        <v>155</v>
      </c>
      <c r="BB61" t="s">
        <v>164</v>
      </c>
      <c r="BC61" t="s">
        <v>155</v>
      </c>
      <c r="BD61" t="s">
        <v>158</v>
      </c>
      <c r="BE61">
        <f t="shared" si="5"/>
        <v>0.90028490028490005</v>
      </c>
      <c r="BF61" t="s">
        <v>159</v>
      </c>
      <c r="BG61" t="s">
        <v>155</v>
      </c>
      <c r="BH61" t="s">
        <v>152</v>
      </c>
      <c r="BI61" t="s">
        <v>155</v>
      </c>
      <c r="BJ61" t="s">
        <v>158</v>
      </c>
      <c r="BK61">
        <f t="shared" si="6"/>
        <v>0.87</v>
      </c>
      <c r="BL61" t="s">
        <v>159</v>
      </c>
      <c r="BM61" t="s">
        <v>155</v>
      </c>
      <c r="BN61" t="s">
        <v>151</v>
      </c>
      <c r="BO61" t="s">
        <v>155</v>
      </c>
      <c r="BP61" t="s">
        <v>158</v>
      </c>
      <c r="BQ61">
        <f t="shared" si="7"/>
        <v>0.84</v>
      </c>
      <c r="BR61" t="s">
        <v>159</v>
      </c>
      <c r="BS61" t="s">
        <v>155</v>
      </c>
      <c r="BT61" t="s">
        <v>246</v>
      </c>
      <c r="BU61" t="s">
        <v>155</v>
      </c>
      <c r="BV61" t="s">
        <v>158</v>
      </c>
      <c r="BW61">
        <f t="shared" si="8"/>
        <v>0.9</v>
      </c>
      <c r="BX61" t="s">
        <v>159</v>
      </c>
      <c r="BY61" t="s">
        <v>155</v>
      </c>
      <c r="BZ61" t="s">
        <v>247</v>
      </c>
      <c r="CA61" t="s">
        <v>155</v>
      </c>
      <c r="CB61" t="s">
        <v>158</v>
      </c>
      <c r="CC61">
        <f t="shared" si="9"/>
        <v>0.84</v>
      </c>
      <c r="CD61" t="s">
        <v>159</v>
      </c>
      <c r="CE61" t="s">
        <v>155</v>
      </c>
      <c r="CF61" t="s">
        <v>165</v>
      </c>
      <c r="CG61" t="s">
        <v>155</v>
      </c>
      <c r="CH61" t="s">
        <v>158</v>
      </c>
      <c r="CI61">
        <f t="shared" si="10"/>
        <v>0.9</v>
      </c>
      <c r="CJ61" t="s">
        <v>166</v>
      </c>
      <c r="CK61" t="s">
        <v>159</v>
      </c>
      <c r="CL61" t="str">
        <f t="shared" si="11"/>
        <v>{"window_index":60,"window_t_start":61,"window_t_end":67,"Data":"2020-04-22","R_e_median":0.871794871794872,"R_e_q0025":0.844491927825261,"R_e_q0975":0.9002849002849,"fit":0.87,"lwr":0.84,"upr":0.9,"low":0.84,"high":0.9},</v>
      </c>
      <c r="DE61">
        <v>0.87</v>
      </c>
    </row>
    <row r="62" spans="1:109">
      <c r="A62" s="9">
        <f t="shared" si="0"/>
        <v>43937</v>
      </c>
      <c r="B62" s="9">
        <v>43939</v>
      </c>
      <c r="C62">
        <v>61</v>
      </c>
      <c r="D62" s="11">
        <v>61</v>
      </c>
      <c r="E62" s="11">
        <v>62</v>
      </c>
      <c r="F62" s="11">
        <v>68</v>
      </c>
      <c r="G62" s="11">
        <v>66</v>
      </c>
      <c r="H62" s="9">
        <v>43944</v>
      </c>
      <c r="I62">
        <v>0.86111111111111105</v>
      </c>
      <c r="J62">
        <v>0.907407407407407</v>
      </c>
      <c r="K62">
        <v>0.88366571699904894</v>
      </c>
      <c r="N62" t="s">
        <v>154</v>
      </c>
      <c r="O62" t="s">
        <v>155</v>
      </c>
      <c r="P62" t="s">
        <v>156</v>
      </c>
      <c r="Q62" t="s">
        <v>155</v>
      </c>
      <c r="R62" t="s">
        <v>158</v>
      </c>
      <c r="S62">
        <v>61</v>
      </c>
      <c r="T62" t="s">
        <v>159</v>
      </c>
      <c r="U62" t="s">
        <v>155</v>
      </c>
      <c r="V62" t="s">
        <v>160</v>
      </c>
      <c r="W62" t="s">
        <v>155</v>
      </c>
      <c r="X62" t="s">
        <v>158</v>
      </c>
      <c r="Y62">
        <f t="shared" si="1"/>
        <v>62</v>
      </c>
      <c r="Z62" t="s">
        <v>159</v>
      </c>
      <c r="AA62" t="s">
        <v>155</v>
      </c>
      <c r="AB62" t="s">
        <v>161</v>
      </c>
      <c r="AC62" t="s">
        <v>155</v>
      </c>
      <c r="AD62" t="s">
        <v>158</v>
      </c>
      <c r="AE62">
        <f t="shared" si="2"/>
        <v>68</v>
      </c>
      <c r="AF62" t="s">
        <v>159</v>
      </c>
      <c r="AG62" t="s">
        <v>155</v>
      </c>
      <c r="AH62" t="s">
        <v>147</v>
      </c>
      <c r="AI62" t="s">
        <v>155</v>
      </c>
      <c r="AJ62" t="s">
        <v>158</v>
      </c>
      <c r="AK62" t="s">
        <v>155</v>
      </c>
      <c r="AL62" s="83" t="s">
        <v>227</v>
      </c>
      <c r="AM62" t="s">
        <v>155</v>
      </c>
      <c r="AN62" t="s">
        <v>159</v>
      </c>
      <c r="AO62" t="s">
        <v>155</v>
      </c>
      <c r="AP62" t="s">
        <v>162</v>
      </c>
      <c r="AQ62" t="s">
        <v>155</v>
      </c>
      <c r="AR62" t="s">
        <v>158</v>
      </c>
      <c r="AS62">
        <f t="shared" si="3"/>
        <v>0.88366571699904894</v>
      </c>
      <c r="AT62" t="s">
        <v>159</v>
      </c>
      <c r="AU62" t="s">
        <v>155</v>
      </c>
      <c r="AV62" t="s">
        <v>163</v>
      </c>
      <c r="AW62" t="s">
        <v>155</v>
      </c>
      <c r="AX62" t="s">
        <v>158</v>
      </c>
      <c r="AY62">
        <f t="shared" si="4"/>
        <v>0.86111111111111105</v>
      </c>
      <c r="AZ62" t="s">
        <v>159</v>
      </c>
      <c r="BA62" t="s">
        <v>155</v>
      </c>
      <c r="BB62" t="s">
        <v>164</v>
      </c>
      <c r="BC62" t="s">
        <v>155</v>
      </c>
      <c r="BD62" t="s">
        <v>158</v>
      </c>
      <c r="BE62">
        <f t="shared" si="5"/>
        <v>0.907407407407407</v>
      </c>
      <c r="BF62" t="s">
        <v>159</v>
      </c>
      <c r="BG62" t="s">
        <v>155</v>
      </c>
      <c r="BH62" t="s">
        <v>152</v>
      </c>
      <c r="BI62" t="s">
        <v>155</v>
      </c>
      <c r="BJ62" t="s">
        <v>158</v>
      </c>
      <c r="BK62">
        <f t="shared" si="6"/>
        <v>0.88</v>
      </c>
      <c r="BL62" t="s">
        <v>159</v>
      </c>
      <c r="BM62" t="s">
        <v>155</v>
      </c>
      <c r="BN62" t="s">
        <v>151</v>
      </c>
      <c r="BO62" t="s">
        <v>155</v>
      </c>
      <c r="BP62" t="s">
        <v>158</v>
      </c>
      <c r="BQ62">
        <f t="shared" si="7"/>
        <v>0.86</v>
      </c>
      <c r="BR62" t="s">
        <v>159</v>
      </c>
      <c r="BS62" t="s">
        <v>155</v>
      </c>
      <c r="BT62" t="s">
        <v>246</v>
      </c>
      <c r="BU62" t="s">
        <v>155</v>
      </c>
      <c r="BV62" t="s">
        <v>158</v>
      </c>
      <c r="BW62">
        <f t="shared" si="8"/>
        <v>0.91</v>
      </c>
      <c r="BX62" t="s">
        <v>159</v>
      </c>
      <c r="BY62" t="s">
        <v>155</v>
      </c>
      <c r="BZ62" t="s">
        <v>247</v>
      </c>
      <c r="CA62" t="s">
        <v>155</v>
      </c>
      <c r="CB62" t="s">
        <v>158</v>
      </c>
      <c r="CC62">
        <f t="shared" si="9"/>
        <v>0.86</v>
      </c>
      <c r="CD62" t="s">
        <v>159</v>
      </c>
      <c r="CE62" t="s">
        <v>155</v>
      </c>
      <c r="CF62" t="s">
        <v>165</v>
      </c>
      <c r="CG62" t="s">
        <v>155</v>
      </c>
      <c r="CH62" t="s">
        <v>158</v>
      </c>
      <c r="CI62">
        <f t="shared" si="10"/>
        <v>0.91</v>
      </c>
      <c r="CJ62" t="s">
        <v>166</v>
      </c>
      <c r="CK62" t="s">
        <v>159</v>
      </c>
      <c r="CL62" t="str">
        <f t="shared" si="11"/>
        <v>{"window_index":61,"window_t_start":62,"window_t_end":68,"Data":"2020-04-23","R_e_median":0.883665716999049,"R_e_q0025":0.861111111111111,"R_e_q0975":0.907407407407407,"fit":0.88,"lwr":0.86,"upr":0.91,"low":0.86,"high":0.91},</v>
      </c>
      <c r="DE62">
        <v>0.88</v>
      </c>
    </row>
    <row r="63" spans="1:109">
      <c r="A63" s="9">
        <f t="shared" si="0"/>
        <v>43938</v>
      </c>
      <c r="B63" s="9">
        <v>43940</v>
      </c>
      <c r="C63">
        <v>62</v>
      </c>
      <c r="D63" s="11">
        <v>62</v>
      </c>
      <c r="E63" s="11">
        <v>63</v>
      </c>
      <c r="F63" s="11">
        <v>69</v>
      </c>
      <c r="G63" s="11">
        <v>67</v>
      </c>
      <c r="H63" s="9">
        <v>43945</v>
      </c>
      <c r="I63">
        <v>0.85873694207027496</v>
      </c>
      <c r="J63">
        <v>0.91096866096866103</v>
      </c>
      <c r="K63">
        <v>0.88485280151946899</v>
      </c>
      <c r="N63" t="s">
        <v>154</v>
      </c>
      <c r="O63" t="s">
        <v>155</v>
      </c>
      <c r="P63" t="s">
        <v>156</v>
      </c>
      <c r="Q63" t="s">
        <v>155</v>
      </c>
      <c r="R63" t="s">
        <v>158</v>
      </c>
      <c r="S63">
        <v>62</v>
      </c>
      <c r="T63" t="s">
        <v>159</v>
      </c>
      <c r="U63" t="s">
        <v>155</v>
      </c>
      <c r="V63" t="s">
        <v>160</v>
      </c>
      <c r="W63" t="s">
        <v>155</v>
      </c>
      <c r="X63" t="s">
        <v>158</v>
      </c>
      <c r="Y63">
        <f t="shared" si="1"/>
        <v>63</v>
      </c>
      <c r="Z63" t="s">
        <v>159</v>
      </c>
      <c r="AA63" t="s">
        <v>155</v>
      </c>
      <c r="AB63" t="s">
        <v>161</v>
      </c>
      <c r="AC63" t="s">
        <v>155</v>
      </c>
      <c r="AD63" t="s">
        <v>158</v>
      </c>
      <c r="AE63">
        <f t="shared" si="2"/>
        <v>69</v>
      </c>
      <c r="AF63" t="s">
        <v>159</v>
      </c>
      <c r="AG63" t="s">
        <v>155</v>
      </c>
      <c r="AH63" t="s">
        <v>147</v>
      </c>
      <c r="AI63" t="s">
        <v>155</v>
      </c>
      <c r="AJ63" t="s">
        <v>158</v>
      </c>
      <c r="AK63" t="s">
        <v>155</v>
      </c>
      <c r="AL63" s="83" t="s">
        <v>228</v>
      </c>
      <c r="AM63" t="s">
        <v>155</v>
      </c>
      <c r="AN63" t="s">
        <v>159</v>
      </c>
      <c r="AO63" t="s">
        <v>155</v>
      </c>
      <c r="AP63" t="s">
        <v>162</v>
      </c>
      <c r="AQ63" t="s">
        <v>155</v>
      </c>
      <c r="AR63" t="s">
        <v>158</v>
      </c>
      <c r="AS63">
        <f t="shared" si="3"/>
        <v>0.88485280151946899</v>
      </c>
      <c r="AT63" t="s">
        <v>159</v>
      </c>
      <c r="AU63" t="s">
        <v>155</v>
      </c>
      <c r="AV63" t="s">
        <v>163</v>
      </c>
      <c r="AW63" t="s">
        <v>155</v>
      </c>
      <c r="AX63" t="s">
        <v>158</v>
      </c>
      <c r="AY63">
        <f t="shared" si="4"/>
        <v>0.85873694207027496</v>
      </c>
      <c r="AZ63" t="s">
        <v>159</v>
      </c>
      <c r="BA63" t="s">
        <v>155</v>
      </c>
      <c r="BB63" t="s">
        <v>164</v>
      </c>
      <c r="BC63" t="s">
        <v>155</v>
      </c>
      <c r="BD63" t="s">
        <v>158</v>
      </c>
      <c r="BE63">
        <f t="shared" si="5"/>
        <v>0.91096866096866103</v>
      </c>
      <c r="BF63" t="s">
        <v>159</v>
      </c>
      <c r="BG63" t="s">
        <v>155</v>
      </c>
      <c r="BH63" t="s">
        <v>152</v>
      </c>
      <c r="BI63" t="s">
        <v>155</v>
      </c>
      <c r="BJ63" t="s">
        <v>158</v>
      </c>
      <c r="BK63">
        <f t="shared" si="6"/>
        <v>0.88</v>
      </c>
      <c r="BL63" t="s">
        <v>159</v>
      </c>
      <c r="BM63" t="s">
        <v>155</v>
      </c>
      <c r="BN63" t="s">
        <v>151</v>
      </c>
      <c r="BO63" t="s">
        <v>155</v>
      </c>
      <c r="BP63" t="s">
        <v>158</v>
      </c>
      <c r="BQ63">
        <f t="shared" si="7"/>
        <v>0.86</v>
      </c>
      <c r="BR63" t="s">
        <v>159</v>
      </c>
      <c r="BS63" t="s">
        <v>155</v>
      </c>
      <c r="BT63" t="s">
        <v>246</v>
      </c>
      <c r="BU63" t="s">
        <v>155</v>
      </c>
      <c r="BV63" t="s">
        <v>158</v>
      </c>
      <c r="BW63">
        <f t="shared" si="8"/>
        <v>0.91</v>
      </c>
      <c r="BX63" t="s">
        <v>159</v>
      </c>
      <c r="BY63" t="s">
        <v>155</v>
      </c>
      <c r="BZ63" t="s">
        <v>247</v>
      </c>
      <c r="CA63" t="s">
        <v>155</v>
      </c>
      <c r="CB63" t="s">
        <v>158</v>
      </c>
      <c r="CC63">
        <f t="shared" si="9"/>
        <v>0.86</v>
      </c>
      <c r="CD63" t="s">
        <v>159</v>
      </c>
      <c r="CE63" t="s">
        <v>155</v>
      </c>
      <c r="CF63" t="s">
        <v>165</v>
      </c>
      <c r="CG63" t="s">
        <v>155</v>
      </c>
      <c r="CH63" t="s">
        <v>158</v>
      </c>
      <c r="CI63">
        <f t="shared" si="10"/>
        <v>0.91</v>
      </c>
      <c r="CJ63" t="s">
        <v>166</v>
      </c>
      <c r="CK63" t="s">
        <v>159</v>
      </c>
      <c r="CL63" t="str">
        <f t="shared" si="11"/>
        <v>{"window_index":62,"window_t_start":63,"window_t_end":69,"Data":"2020-04-24","R_e_median":0.884852801519469,"R_e_q0025":0.858736942070275,"R_e_q0975":0.910968660968661,"fit":0.88,"lwr":0.86,"upr":0.91,"low":0.86,"high":0.91},</v>
      </c>
      <c r="DE63">
        <v>0.88</v>
      </c>
    </row>
    <row r="64" spans="1:109">
      <c r="A64" s="9">
        <f t="shared" si="0"/>
        <v>43939</v>
      </c>
      <c r="B64" s="9">
        <v>43941</v>
      </c>
      <c r="C64">
        <v>63</v>
      </c>
      <c r="D64" s="11">
        <v>63</v>
      </c>
      <c r="E64" s="11">
        <v>64</v>
      </c>
      <c r="F64" s="11">
        <v>70</v>
      </c>
      <c r="G64" s="11">
        <v>68</v>
      </c>
      <c r="H64" s="9">
        <v>43946</v>
      </c>
      <c r="I64">
        <v>0.86942070275403605</v>
      </c>
      <c r="J64">
        <v>0.90978157644824298</v>
      </c>
      <c r="K64">
        <v>0.88841405508072302</v>
      </c>
      <c r="N64" t="s">
        <v>154</v>
      </c>
      <c r="O64" t="s">
        <v>155</v>
      </c>
      <c r="P64" t="s">
        <v>156</v>
      </c>
      <c r="Q64" t="s">
        <v>155</v>
      </c>
      <c r="R64" t="s">
        <v>158</v>
      </c>
      <c r="S64">
        <v>63</v>
      </c>
      <c r="T64" t="s">
        <v>159</v>
      </c>
      <c r="U64" t="s">
        <v>155</v>
      </c>
      <c r="V64" t="s">
        <v>160</v>
      </c>
      <c r="W64" t="s">
        <v>155</v>
      </c>
      <c r="X64" t="s">
        <v>158</v>
      </c>
      <c r="Y64">
        <f t="shared" si="1"/>
        <v>64</v>
      </c>
      <c r="Z64" t="s">
        <v>159</v>
      </c>
      <c r="AA64" t="s">
        <v>155</v>
      </c>
      <c r="AB64" t="s">
        <v>161</v>
      </c>
      <c r="AC64" t="s">
        <v>155</v>
      </c>
      <c r="AD64" t="s">
        <v>158</v>
      </c>
      <c r="AE64">
        <f t="shared" si="2"/>
        <v>70</v>
      </c>
      <c r="AF64" t="s">
        <v>159</v>
      </c>
      <c r="AG64" t="s">
        <v>155</v>
      </c>
      <c r="AH64" t="s">
        <v>147</v>
      </c>
      <c r="AI64" t="s">
        <v>155</v>
      </c>
      <c r="AJ64" t="s">
        <v>158</v>
      </c>
      <c r="AK64" t="s">
        <v>155</v>
      </c>
      <c r="AL64" s="83" t="s">
        <v>229</v>
      </c>
      <c r="AM64" t="s">
        <v>155</v>
      </c>
      <c r="AN64" t="s">
        <v>159</v>
      </c>
      <c r="AO64" t="s">
        <v>155</v>
      </c>
      <c r="AP64" t="s">
        <v>162</v>
      </c>
      <c r="AQ64" t="s">
        <v>155</v>
      </c>
      <c r="AR64" t="s">
        <v>158</v>
      </c>
      <c r="AS64">
        <f t="shared" si="3"/>
        <v>0.88841405508072302</v>
      </c>
      <c r="AT64" t="s">
        <v>159</v>
      </c>
      <c r="AU64" t="s">
        <v>155</v>
      </c>
      <c r="AV64" t="s">
        <v>163</v>
      </c>
      <c r="AW64" t="s">
        <v>155</v>
      </c>
      <c r="AX64" t="s">
        <v>158</v>
      </c>
      <c r="AY64">
        <f t="shared" si="4"/>
        <v>0.86942070275403605</v>
      </c>
      <c r="AZ64" t="s">
        <v>159</v>
      </c>
      <c r="BA64" t="s">
        <v>155</v>
      </c>
      <c r="BB64" t="s">
        <v>164</v>
      </c>
      <c r="BC64" t="s">
        <v>155</v>
      </c>
      <c r="BD64" t="s">
        <v>158</v>
      </c>
      <c r="BE64">
        <f t="shared" si="5"/>
        <v>0.90978157644824298</v>
      </c>
      <c r="BF64" t="s">
        <v>159</v>
      </c>
      <c r="BG64" t="s">
        <v>155</v>
      </c>
      <c r="BH64" t="s">
        <v>152</v>
      </c>
      <c r="BI64" t="s">
        <v>155</v>
      </c>
      <c r="BJ64" t="s">
        <v>158</v>
      </c>
      <c r="BK64">
        <f t="shared" si="6"/>
        <v>0.89</v>
      </c>
      <c r="BL64" t="s">
        <v>159</v>
      </c>
      <c r="BM64" t="s">
        <v>155</v>
      </c>
      <c r="BN64" t="s">
        <v>151</v>
      </c>
      <c r="BO64" t="s">
        <v>155</v>
      </c>
      <c r="BP64" t="s">
        <v>158</v>
      </c>
      <c r="BQ64">
        <f t="shared" si="7"/>
        <v>0.87</v>
      </c>
      <c r="BR64" t="s">
        <v>159</v>
      </c>
      <c r="BS64" t="s">
        <v>155</v>
      </c>
      <c r="BT64" t="s">
        <v>246</v>
      </c>
      <c r="BU64" t="s">
        <v>155</v>
      </c>
      <c r="BV64" t="s">
        <v>158</v>
      </c>
      <c r="BW64">
        <f t="shared" si="8"/>
        <v>0.91</v>
      </c>
      <c r="BX64" t="s">
        <v>159</v>
      </c>
      <c r="BY64" t="s">
        <v>155</v>
      </c>
      <c r="BZ64" t="s">
        <v>247</v>
      </c>
      <c r="CA64" t="s">
        <v>155</v>
      </c>
      <c r="CB64" t="s">
        <v>158</v>
      </c>
      <c r="CC64">
        <f t="shared" si="9"/>
        <v>0.87</v>
      </c>
      <c r="CD64" t="s">
        <v>159</v>
      </c>
      <c r="CE64" t="s">
        <v>155</v>
      </c>
      <c r="CF64" t="s">
        <v>165</v>
      </c>
      <c r="CG64" t="s">
        <v>155</v>
      </c>
      <c r="CH64" t="s">
        <v>158</v>
      </c>
      <c r="CI64">
        <f t="shared" si="10"/>
        <v>0.91</v>
      </c>
      <c r="CJ64" t="s">
        <v>166</v>
      </c>
      <c r="CK64" t="s">
        <v>159</v>
      </c>
      <c r="CL64" t="str">
        <f t="shared" si="11"/>
        <v>{"window_index":63,"window_t_start":64,"window_t_end":70,"Data":"2020-04-25","R_e_median":0.888414055080723,"R_e_q0025":0.869420702754036,"R_e_q0975":0.909781576448243,"fit":0.89,"lwr":0.87,"upr":0.91,"low":0.87,"high":0.91},</v>
      </c>
      <c r="DE64">
        <v>0.89</v>
      </c>
    </row>
    <row r="65" spans="1:109">
      <c r="A65" s="9">
        <f t="shared" si="0"/>
        <v>43940</v>
      </c>
      <c r="B65" s="9">
        <v>43942</v>
      </c>
      <c r="C65">
        <v>64</v>
      </c>
      <c r="D65" s="11">
        <v>64</v>
      </c>
      <c r="E65" s="11">
        <v>65</v>
      </c>
      <c r="F65" s="11">
        <v>71</v>
      </c>
      <c r="G65" s="11">
        <v>69</v>
      </c>
      <c r="H65" s="9">
        <v>43947</v>
      </c>
      <c r="I65">
        <v>0.86229819563152899</v>
      </c>
      <c r="J65">
        <v>0.91809116809116897</v>
      </c>
      <c r="K65">
        <v>0.887820512820511</v>
      </c>
      <c r="N65" t="s">
        <v>154</v>
      </c>
      <c r="O65" t="s">
        <v>155</v>
      </c>
      <c r="P65" t="s">
        <v>156</v>
      </c>
      <c r="Q65" t="s">
        <v>155</v>
      </c>
      <c r="R65" t="s">
        <v>158</v>
      </c>
      <c r="S65">
        <v>64</v>
      </c>
      <c r="T65" t="s">
        <v>159</v>
      </c>
      <c r="U65" t="s">
        <v>155</v>
      </c>
      <c r="V65" t="s">
        <v>160</v>
      </c>
      <c r="W65" t="s">
        <v>155</v>
      </c>
      <c r="X65" t="s">
        <v>158</v>
      </c>
      <c r="Y65">
        <f t="shared" si="1"/>
        <v>65</v>
      </c>
      <c r="Z65" t="s">
        <v>159</v>
      </c>
      <c r="AA65" t="s">
        <v>155</v>
      </c>
      <c r="AB65" t="s">
        <v>161</v>
      </c>
      <c r="AC65" t="s">
        <v>155</v>
      </c>
      <c r="AD65" t="s">
        <v>158</v>
      </c>
      <c r="AE65">
        <f t="shared" si="2"/>
        <v>71</v>
      </c>
      <c r="AF65" t="s">
        <v>159</v>
      </c>
      <c r="AG65" t="s">
        <v>155</v>
      </c>
      <c r="AH65" t="s">
        <v>147</v>
      </c>
      <c r="AI65" t="s">
        <v>155</v>
      </c>
      <c r="AJ65" t="s">
        <v>158</v>
      </c>
      <c r="AK65" t="s">
        <v>155</v>
      </c>
      <c r="AL65" s="83" t="s">
        <v>230</v>
      </c>
      <c r="AM65" t="s">
        <v>155</v>
      </c>
      <c r="AN65" t="s">
        <v>159</v>
      </c>
      <c r="AO65" t="s">
        <v>155</v>
      </c>
      <c r="AP65" t="s">
        <v>162</v>
      </c>
      <c r="AQ65" t="s">
        <v>155</v>
      </c>
      <c r="AR65" t="s">
        <v>158</v>
      </c>
      <c r="AS65">
        <f t="shared" si="3"/>
        <v>0.887820512820511</v>
      </c>
      <c r="AT65" t="s">
        <v>159</v>
      </c>
      <c r="AU65" t="s">
        <v>155</v>
      </c>
      <c r="AV65" t="s">
        <v>163</v>
      </c>
      <c r="AW65" t="s">
        <v>155</v>
      </c>
      <c r="AX65" t="s">
        <v>158</v>
      </c>
      <c r="AY65">
        <f t="shared" si="4"/>
        <v>0.86229819563152899</v>
      </c>
      <c r="AZ65" t="s">
        <v>159</v>
      </c>
      <c r="BA65" t="s">
        <v>155</v>
      </c>
      <c r="BB65" t="s">
        <v>164</v>
      </c>
      <c r="BC65" t="s">
        <v>155</v>
      </c>
      <c r="BD65" t="s">
        <v>158</v>
      </c>
      <c r="BE65">
        <f t="shared" si="5"/>
        <v>0.91809116809116897</v>
      </c>
      <c r="BF65" t="s">
        <v>159</v>
      </c>
      <c r="BG65" t="s">
        <v>155</v>
      </c>
      <c r="BH65" t="s">
        <v>152</v>
      </c>
      <c r="BI65" t="s">
        <v>155</v>
      </c>
      <c r="BJ65" t="s">
        <v>158</v>
      </c>
      <c r="BK65">
        <f t="shared" si="6"/>
        <v>0.89</v>
      </c>
      <c r="BL65" t="s">
        <v>159</v>
      </c>
      <c r="BM65" t="s">
        <v>155</v>
      </c>
      <c r="BN65" t="s">
        <v>151</v>
      </c>
      <c r="BO65" t="s">
        <v>155</v>
      </c>
      <c r="BP65" t="s">
        <v>158</v>
      </c>
      <c r="BQ65">
        <f t="shared" si="7"/>
        <v>0.86</v>
      </c>
      <c r="BR65" t="s">
        <v>159</v>
      </c>
      <c r="BS65" t="s">
        <v>155</v>
      </c>
      <c r="BT65" t="s">
        <v>246</v>
      </c>
      <c r="BU65" t="s">
        <v>155</v>
      </c>
      <c r="BV65" t="s">
        <v>158</v>
      </c>
      <c r="BW65">
        <f t="shared" si="8"/>
        <v>0.92</v>
      </c>
      <c r="BX65" t="s">
        <v>159</v>
      </c>
      <c r="BY65" t="s">
        <v>155</v>
      </c>
      <c r="BZ65" t="s">
        <v>247</v>
      </c>
      <c r="CA65" t="s">
        <v>155</v>
      </c>
      <c r="CB65" t="s">
        <v>158</v>
      </c>
      <c r="CC65">
        <f t="shared" si="9"/>
        <v>0.86</v>
      </c>
      <c r="CD65" t="s">
        <v>159</v>
      </c>
      <c r="CE65" t="s">
        <v>155</v>
      </c>
      <c r="CF65" t="s">
        <v>165</v>
      </c>
      <c r="CG65" t="s">
        <v>155</v>
      </c>
      <c r="CH65" t="s">
        <v>158</v>
      </c>
      <c r="CI65">
        <f t="shared" si="10"/>
        <v>0.92</v>
      </c>
      <c r="CJ65" t="s">
        <v>166</v>
      </c>
      <c r="CK65" t="s">
        <v>159</v>
      </c>
      <c r="CL65" t="str">
        <f t="shared" si="11"/>
        <v>{"window_index":64,"window_t_start":65,"window_t_end":71,"Data":"2020-04-26","R_e_median":0.887820512820511,"R_e_q0025":0.862298195631529,"R_e_q0975":0.918091168091169,"fit":0.89,"lwr":0.86,"upr":0.92,"low":0.86,"high":0.92},</v>
      </c>
      <c r="DE65">
        <v>0.89</v>
      </c>
    </row>
    <row r="66" spans="1:109">
      <c r="A66" s="9">
        <f t="shared" si="0"/>
        <v>43941</v>
      </c>
      <c r="B66" s="9">
        <v>43943</v>
      </c>
      <c r="C66">
        <v>65</v>
      </c>
      <c r="D66" s="11">
        <v>65</v>
      </c>
      <c r="E66" s="11">
        <v>66</v>
      </c>
      <c r="F66" s="11">
        <v>72</v>
      </c>
      <c r="G66" s="11">
        <v>70</v>
      </c>
      <c r="H66" s="9">
        <v>43948</v>
      </c>
      <c r="I66">
        <v>0.907407407407407</v>
      </c>
      <c r="J66">
        <v>0.93945868945869004</v>
      </c>
      <c r="K66">
        <v>0.88010446343779702</v>
      </c>
      <c r="N66" t="s">
        <v>154</v>
      </c>
      <c r="O66" t="s">
        <v>155</v>
      </c>
      <c r="P66" t="s">
        <v>156</v>
      </c>
      <c r="Q66" t="s">
        <v>155</v>
      </c>
      <c r="R66" t="s">
        <v>158</v>
      </c>
      <c r="S66">
        <v>65</v>
      </c>
      <c r="T66" t="s">
        <v>159</v>
      </c>
      <c r="U66" t="s">
        <v>155</v>
      </c>
      <c r="V66" t="s">
        <v>160</v>
      </c>
      <c r="W66" t="s">
        <v>155</v>
      </c>
      <c r="X66" t="s">
        <v>158</v>
      </c>
      <c r="Y66">
        <f t="shared" si="1"/>
        <v>66</v>
      </c>
      <c r="Z66" t="s">
        <v>159</v>
      </c>
      <c r="AA66" t="s">
        <v>155</v>
      </c>
      <c r="AB66" t="s">
        <v>161</v>
      </c>
      <c r="AC66" t="s">
        <v>155</v>
      </c>
      <c r="AD66" t="s">
        <v>158</v>
      </c>
      <c r="AE66">
        <f t="shared" si="2"/>
        <v>72</v>
      </c>
      <c r="AF66" t="s">
        <v>159</v>
      </c>
      <c r="AG66" t="s">
        <v>155</v>
      </c>
      <c r="AH66" t="s">
        <v>147</v>
      </c>
      <c r="AI66" t="s">
        <v>155</v>
      </c>
      <c r="AJ66" t="s">
        <v>158</v>
      </c>
      <c r="AK66" t="s">
        <v>155</v>
      </c>
      <c r="AL66" s="83" t="s">
        <v>231</v>
      </c>
      <c r="AM66" t="s">
        <v>155</v>
      </c>
      <c r="AN66" t="s">
        <v>159</v>
      </c>
      <c r="AO66" t="s">
        <v>155</v>
      </c>
      <c r="AP66" t="s">
        <v>162</v>
      </c>
      <c r="AQ66" t="s">
        <v>155</v>
      </c>
      <c r="AR66" t="s">
        <v>158</v>
      </c>
      <c r="AS66">
        <f t="shared" si="3"/>
        <v>0.88010446343779702</v>
      </c>
      <c r="AT66" t="s">
        <v>159</v>
      </c>
      <c r="AU66" t="s">
        <v>155</v>
      </c>
      <c r="AV66" t="s">
        <v>163</v>
      </c>
      <c r="AW66" t="s">
        <v>155</v>
      </c>
      <c r="AX66" t="s">
        <v>158</v>
      </c>
      <c r="AY66">
        <f t="shared" si="4"/>
        <v>0.907407407407407</v>
      </c>
      <c r="AZ66" t="s">
        <v>159</v>
      </c>
      <c r="BA66" t="s">
        <v>155</v>
      </c>
      <c r="BB66" t="s">
        <v>164</v>
      </c>
      <c r="BC66" t="s">
        <v>155</v>
      </c>
      <c r="BD66" t="s">
        <v>158</v>
      </c>
      <c r="BE66">
        <f t="shared" si="5"/>
        <v>0.93945868945869004</v>
      </c>
      <c r="BF66" t="s">
        <v>159</v>
      </c>
      <c r="BG66" t="s">
        <v>155</v>
      </c>
      <c r="BH66" t="s">
        <v>152</v>
      </c>
      <c r="BI66" t="s">
        <v>155</v>
      </c>
      <c r="BJ66" t="s">
        <v>158</v>
      </c>
      <c r="BK66">
        <f t="shared" si="6"/>
        <v>0.88</v>
      </c>
      <c r="BL66" t="s">
        <v>159</v>
      </c>
      <c r="BM66" t="s">
        <v>155</v>
      </c>
      <c r="BN66" t="s">
        <v>151</v>
      </c>
      <c r="BO66" t="s">
        <v>155</v>
      </c>
      <c r="BP66" t="s">
        <v>158</v>
      </c>
      <c r="BQ66">
        <f t="shared" si="7"/>
        <v>0.91</v>
      </c>
      <c r="BR66" t="s">
        <v>159</v>
      </c>
      <c r="BS66" t="s">
        <v>155</v>
      </c>
      <c r="BT66" t="s">
        <v>246</v>
      </c>
      <c r="BU66" t="s">
        <v>155</v>
      </c>
      <c r="BV66" t="s">
        <v>158</v>
      </c>
      <c r="BW66">
        <f t="shared" si="8"/>
        <v>0.94</v>
      </c>
      <c r="BX66" t="s">
        <v>159</v>
      </c>
      <c r="BY66" t="s">
        <v>155</v>
      </c>
      <c r="BZ66" t="s">
        <v>247</v>
      </c>
      <c r="CA66" t="s">
        <v>155</v>
      </c>
      <c r="CB66" t="s">
        <v>158</v>
      </c>
      <c r="CC66">
        <f t="shared" si="9"/>
        <v>0.91</v>
      </c>
      <c r="CD66" t="s">
        <v>159</v>
      </c>
      <c r="CE66" t="s">
        <v>155</v>
      </c>
      <c r="CF66" t="s">
        <v>165</v>
      </c>
      <c r="CG66" t="s">
        <v>155</v>
      </c>
      <c r="CH66" t="s">
        <v>158</v>
      </c>
      <c r="CI66">
        <f t="shared" si="10"/>
        <v>0.94</v>
      </c>
      <c r="CJ66" t="s">
        <v>166</v>
      </c>
      <c r="CK66" t="s">
        <v>159</v>
      </c>
      <c r="CL66" t="str">
        <f t="shared" si="11"/>
        <v>{"window_index":65,"window_t_start":66,"window_t_end":72,"Data":"2020-04-27","R_e_median":0.880104463437797,"R_e_q0025":0.907407407407407,"R_e_q0975":0.93945868945869,"fit":0.88,"lwr":0.91,"upr":0.94,"low":0.91,"high":0.94},</v>
      </c>
      <c r="DE66">
        <v>0.88</v>
      </c>
    </row>
    <row r="67" spans="1:109">
      <c r="A67" s="9">
        <f t="shared" ref="A67:A80" si="12">H67-7</f>
        <v>43942</v>
      </c>
      <c r="B67" s="9">
        <v>43944</v>
      </c>
      <c r="C67">
        <v>66</v>
      </c>
      <c r="D67" s="11">
        <v>66</v>
      </c>
      <c r="E67" s="11">
        <v>67</v>
      </c>
      <c r="F67" s="11">
        <v>73</v>
      </c>
      <c r="G67" s="11">
        <v>71</v>
      </c>
      <c r="H67" s="9">
        <v>43949</v>
      </c>
      <c r="I67">
        <v>0.90800094966761302</v>
      </c>
      <c r="J67">
        <v>0.95607787274454104</v>
      </c>
      <c r="K67">
        <v>0.93292972459638901</v>
      </c>
      <c r="N67" t="s">
        <v>154</v>
      </c>
      <c r="O67" t="s">
        <v>155</v>
      </c>
      <c r="P67" t="s">
        <v>156</v>
      </c>
      <c r="Q67" t="s">
        <v>155</v>
      </c>
      <c r="R67" t="s">
        <v>158</v>
      </c>
      <c r="S67">
        <v>66</v>
      </c>
      <c r="T67" t="s">
        <v>159</v>
      </c>
      <c r="U67" t="s">
        <v>155</v>
      </c>
      <c r="V67" t="s">
        <v>160</v>
      </c>
      <c r="W67" t="s">
        <v>155</v>
      </c>
      <c r="X67" t="s">
        <v>158</v>
      </c>
      <c r="Y67">
        <f t="shared" ref="Y67:Y80" si="13">S67+1</f>
        <v>67</v>
      </c>
      <c r="Z67" t="s">
        <v>159</v>
      </c>
      <c r="AA67" t="s">
        <v>155</v>
      </c>
      <c r="AB67" t="s">
        <v>161</v>
      </c>
      <c r="AC67" t="s">
        <v>155</v>
      </c>
      <c r="AD67" t="s">
        <v>158</v>
      </c>
      <c r="AE67">
        <f t="shared" ref="AE67:AE80" si="14">Y67+6</f>
        <v>73</v>
      </c>
      <c r="AF67" t="s">
        <v>159</v>
      </c>
      <c r="AG67" t="s">
        <v>155</v>
      </c>
      <c r="AH67" t="s">
        <v>147</v>
      </c>
      <c r="AI67" t="s">
        <v>155</v>
      </c>
      <c r="AJ67" t="s">
        <v>158</v>
      </c>
      <c r="AK67" t="s">
        <v>155</v>
      </c>
      <c r="AL67" s="83" t="s">
        <v>232</v>
      </c>
      <c r="AM67" t="s">
        <v>155</v>
      </c>
      <c r="AN67" t="s">
        <v>159</v>
      </c>
      <c r="AO67" t="s">
        <v>155</v>
      </c>
      <c r="AP67" t="s">
        <v>162</v>
      </c>
      <c r="AQ67" t="s">
        <v>155</v>
      </c>
      <c r="AR67" t="s">
        <v>158</v>
      </c>
      <c r="AS67">
        <f t="shared" ref="AS67:AS80" si="15">K67</f>
        <v>0.93292972459638901</v>
      </c>
      <c r="AT67" t="s">
        <v>159</v>
      </c>
      <c r="AU67" t="s">
        <v>155</v>
      </c>
      <c r="AV67" t="s">
        <v>163</v>
      </c>
      <c r="AW67" t="s">
        <v>155</v>
      </c>
      <c r="AX67" t="s">
        <v>158</v>
      </c>
      <c r="AY67">
        <f t="shared" ref="AY67:AY80" si="16">I67</f>
        <v>0.90800094966761302</v>
      </c>
      <c r="AZ67" t="s">
        <v>159</v>
      </c>
      <c r="BA67" t="s">
        <v>155</v>
      </c>
      <c r="BB67" t="s">
        <v>164</v>
      </c>
      <c r="BC67" t="s">
        <v>155</v>
      </c>
      <c r="BD67" t="s">
        <v>158</v>
      </c>
      <c r="BE67">
        <f t="shared" ref="BE67:BE80" si="17">J67</f>
        <v>0.95607787274454104</v>
      </c>
      <c r="BF67" t="s">
        <v>159</v>
      </c>
      <c r="BG67" t="s">
        <v>155</v>
      </c>
      <c r="BH67" t="s">
        <v>152</v>
      </c>
      <c r="BI67" t="s">
        <v>155</v>
      </c>
      <c r="BJ67" t="s">
        <v>158</v>
      </c>
      <c r="BK67">
        <f t="shared" ref="BK67:BK80" si="18">ROUND(AS67,2)</f>
        <v>0.93</v>
      </c>
      <c r="BL67" t="s">
        <v>159</v>
      </c>
      <c r="BM67" t="s">
        <v>155</v>
      </c>
      <c r="BN67" t="s">
        <v>151</v>
      </c>
      <c r="BO67" t="s">
        <v>155</v>
      </c>
      <c r="BP67" t="s">
        <v>158</v>
      </c>
      <c r="BQ67">
        <f t="shared" ref="BQ67:BQ80" si="19">ROUND(AY67,2)</f>
        <v>0.91</v>
      </c>
      <c r="BR67" t="s">
        <v>159</v>
      </c>
      <c r="BS67" t="s">
        <v>155</v>
      </c>
      <c r="BT67" t="s">
        <v>246</v>
      </c>
      <c r="BU67" t="s">
        <v>155</v>
      </c>
      <c r="BV67" t="s">
        <v>158</v>
      </c>
      <c r="BW67">
        <f t="shared" ref="BW67:BW80" si="20">ROUND(BE67,2)</f>
        <v>0.96</v>
      </c>
      <c r="BX67" t="s">
        <v>159</v>
      </c>
      <c r="BY67" t="s">
        <v>155</v>
      </c>
      <c r="BZ67" t="s">
        <v>247</v>
      </c>
      <c r="CA67" t="s">
        <v>155</v>
      </c>
      <c r="CB67" t="s">
        <v>158</v>
      </c>
      <c r="CC67">
        <f t="shared" ref="CC67:CC80" si="21">BQ67</f>
        <v>0.91</v>
      </c>
      <c r="CD67" t="s">
        <v>159</v>
      </c>
      <c r="CE67" t="s">
        <v>155</v>
      </c>
      <c r="CF67" t="s">
        <v>165</v>
      </c>
      <c r="CG67" t="s">
        <v>155</v>
      </c>
      <c r="CH67" t="s">
        <v>158</v>
      </c>
      <c r="CI67">
        <f t="shared" ref="CI67:CI80" si="22">BW67</f>
        <v>0.96</v>
      </c>
      <c r="CJ67" t="s">
        <v>166</v>
      </c>
      <c r="CK67" t="s">
        <v>159</v>
      </c>
      <c r="CL67" t="str">
        <f t="shared" ref="CL67:CL80" si="23">CONCATENATE(N67,O67,P67,Q67,R67,S67,T67,U67,V67,W67,X67,Y67,Z67,AA67,AB67,AC67,AD67,AE67,AF67,AG67,AH67,AI67,AJ67,AK67,AL67,AM67,AN67,AO67,AP67,AQ67,AR67,AS67,AT67,AU67,AV67,AW67,AX67,AY67,AZ67,BA67,BB67,BC67,BD67,BE67,BF67,BG67,BH67,BI67,BJ67,BK67,BL67,BM67,BN67,BO67,BP67,BQ67,BR67,BS67,BT67,BU67,BV67,BW67,BX67,BY67,BZ67,CA67,CB67,CC67,CD67,CE67,CF67,CG67,CH67,CI67,CJ67,CK67)</f>
        <v>{"window_index":66,"window_t_start":67,"window_t_end":73,"Data":"2020-04-28","R_e_median":0.932929724596389,"R_e_q0025":0.908000949667613,"R_e_q0975":0.956077872744541,"fit":0.93,"lwr":0.91,"upr":0.96,"low":0.91,"high":0.96},</v>
      </c>
      <c r="DE67">
        <v>0.93</v>
      </c>
    </row>
    <row r="68" spans="1:109">
      <c r="A68" s="9">
        <f t="shared" si="12"/>
        <v>43943</v>
      </c>
      <c r="B68" s="9">
        <v>43945</v>
      </c>
      <c r="C68">
        <v>67</v>
      </c>
      <c r="D68" s="11">
        <v>67</v>
      </c>
      <c r="E68" s="11">
        <v>68</v>
      </c>
      <c r="F68" s="11">
        <v>74</v>
      </c>
      <c r="G68" s="11">
        <v>72</v>
      </c>
      <c r="H68" s="9">
        <v>43950</v>
      </c>
      <c r="I68">
        <v>0.91927825261158702</v>
      </c>
      <c r="J68">
        <v>0.96972934472934502</v>
      </c>
      <c r="K68">
        <v>0.94420702754036001</v>
      </c>
      <c r="N68" t="s">
        <v>154</v>
      </c>
      <c r="O68" t="s">
        <v>155</v>
      </c>
      <c r="P68" t="s">
        <v>156</v>
      </c>
      <c r="Q68" t="s">
        <v>155</v>
      </c>
      <c r="R68" t="s">
        <v>158</v>
      </c>
      <c r="S68">
        <v>67</v>
      </c>
      <c r="T68" t="s">
        <v>159</v>
      </c>
      <c r="U68" t="s">
        <v>155</v>
      </c>
      <c r="V68" t="s">
        <v>160</v>
      </c>
      <c r="W68" t="s">
        <v>155</v>
      </c>
      <c r="X68" t="s">
        <v>158</v>
      </c>
      <c r="Y68">
        <f t="shared" si="13"/>
        <v>68</v>
      </c>
      <c r="Z68" t="s">
        <v>159</v>
      </c>
      <c r="AA68" t="s">
        <v>155</v>
      </c>
      <c r="AB68" t="s">
        <v>161</v>
      </c>
      <c r="AC68" t="s">
        <v>155</v>
      </c>
      <c r="AD68" t="s">
        <v>158</v>
      </c>
      <c r="AE68">
        <f t="shared" si="14"/>
        <v>74</v>
      </c>
      <c r="AF68" t="s">
        <v>159</v>
      </c>
      <c r="AG68" t="s">
        <v>155</v>
      </c>
      <c r="AH68" t="s">
        <v>147</v>
      </c>
      <c r="AI68" t="s">
        <v>155</v>
      </c>
      <c r="AJ68" t="s">
        <v>158</v>
      </c>
      <c r="AK68" t="s">
        <v>155</v>
      </c>
      <c r="AL68" s="83" t="s">
        <v>233</v>
      </c>
      <c r="AM68" t="s">
        <v>155</v>
      </c>
      <c r="AN68" t="s">
        <v>159</v>
      </c>
      <c r="AO68" t="s">
        <v>155</v>
      </c>
      <c r="AP68" t="s">
        <v>162</v>
      </c>
      <c r="AQ68" t="s">
        <v>155</v>
      </c>
      <c r="AR68" t="s">
        <v>158</v>
      </c>
      <c r="AS68">
        <f t="shared" si="15"/>
        <v>0.94420702754036001</v>
      </c>
      <c r="AT68" t="s">
        <v>159</v>
      </c>
      <c r="AU68" t="s">
        <v>155</v>
      </c>
      <c r="AV68" t="s">
        <v>163</v>
      </c>
      <c r="AW68" t="s">
        <v>155</v>
      </c>
      <c r="AX68" t="s">
        <v>158</v>
      </c>
      <c r="AY68">
        <f t="shared" si="16"/>
        <v>0.91927825261158702</v>
      </c>
      <c r="AZ68" t="s">
        <v>159</v>
      </c>
      <c r="BA68" t="s">
        <v>155</v>
      </c>
      <c r="BB68" t="s">
        <v>164</v>
      </c>
      <c r="BC68" t="s">
        <v>155</v>
      </c>
      <c r="BD68" t="s">
        <v>158</v>
      </c>
      <c r="BE68">
        <f t="shared" si="17"/>
        <v>0.96972934472934502</v>
      </c>
      <c r="BF68" t="s">
        <v>159</v>
      </c>
      <c r="BG68" t="s">
        <v>155</v>
      </c>
      <c r="BH68" t="s">
        <v>152</v>
      </c>
      <c r="BI68" t="s">
        <v>155</v>
      </c>
      <c r="BJ68" t="s">
        <v>158</v>
      </c>
      <c r="BK68">
        <f t="shared" si="18"/>
        <v>0.94</v>
      </c>
      <c r="BL68" t="s">
        <v>159</v>
      </c>
      <c r="BM68" t="s">
        <v>155</v>
      </c>
      <c r="BN68" t="s">
        <v>151</v>
      </c>
      <c r="BO68" t="s">
        <v>155</v>
      </c>
      <c r="BP68" t="s">
        <v>158</v>
      </c>
      <c r="BQ68">
        <f t="shared" si="19"/>
        <v>0.92</v>
      </c>
      <c r="BR68" t="s">
        <v>159</v>
      </c>
      <c r="BS68" t="s">
        <v>155</v>
      </c>
      <c r="BT68" t="s">
        <v>246</v>
      </c>
      <c r="BU68" t="s">
        <v>155</v>
      </c>
      <c r="BV68" t="s">
        <v>158</v>
      </c>
      <c r="BW68">
        <f t="shared" si="20"/>
        <v>0.97</v>
      </c>
      <c r="BX68" t="s">
        <v>159</v>
      </c>
      <c r="BY68" t="s">
        <v>155</v>
      </c>
      <c r="BZ68" t="s">
        <v>247</v>
      </c>
      <c r="CA68" t="s">
        <v>155</v>
      </c>
      <c r="CB68" t="s">
        <v>158</v>
      </c>
      <c r="CC68">
        <f t="shared" si="21"/>
        <v>0.92</v>
      </c>
      <c r="CD68" t="s">
        <v>159</v>
      </c>
      <c r="CE68" t="s">
        <v>155</v>
      </c>
      <c r="CF68" t="s">
        <v>165</v>
      </c>
      <c r="CG68" t="s">
        <v>155</v>
      </c>
      <c r="CH68" t="s">
        <v>158</v>
      </c>
      <c r="CI68">
        <f t="shared" si="22"/>
        <v>0.97</v>
      </c>
      <c r="CJ68" t="s">
        <v>166</v>
      </c>
      <c r="CK68" t="s">
        <v>159</v>
      </c>
      <c r="CL68" t="str">
        <f t="shared" si="23"/>
        <v>{"window_index":67,"window_t_start":68,"window_t_end":74,"Data":"2020-04-29","R_e_median":0.94420702754036,"R_e_q0025":0.919278252611587,"R_e_q0975":0.969729344729345,"fit":0.94,"lwr":0.92,"upr":0.97,"low":0.92,"high":0.97},</v>
      </c>
      <c r="DE68">
        <v>0.94</v>
      </c>
    </row>
    <row r="69" spans="1:109">
      <c r="A69" s="9">
        <f t="shared" si="12"/>
        <v>43944</v>
      </c>
      <c r="B69" s="9">
        <v>43946</v>
      </c>
      <c r="C69">
        <v>68</v>
      </c>
      <c r="D69" s="11">
        <v>68</v>
      </c>
      <c r="E69" s="11">
        <v>69</v>
      </c>
      <c r="F69" s="11">
        <v>75</v>
      </c>
      <c r="G69" s="11">
        <v>73</v>
      </c>
      <c r="H69" s="9">
        <v>43951</v>
      </c>
      <c r="I69">
        <v>0.94183285849952603</v>
      </c>
      <c r="J69">
        <v>0.98812915479582197</v>
      </c>
      <c r="K69">
        <v>0.96438746438746203</v>
      </c>
      <c r="N69" t="s">
        <v>154</v>
      </c>
      <c r="O69" t="s">
        <v>155</v>
      </c>
      <c r="P69" t="s">
        <v>156</v>
      </c>
      <c r="Q69" t="s">
        <v>155</v>
      </c>
      <c r="R69" t="s">
        <v>158</v>
      </c>
      <c r="S69">
        <v>68</v>
      </c>
      <c r="T69" t="s">
        <v>159</v>
      </c>
      <c r="U69" t="s">
        <v>155</v>
      </c>
      <c r="V69" t="s">
        <v>160</v>
      </c>
      <c r="W69" t="s">
        <v>155</v>
      </c>
      <c r="X69" t="s">
        <v>158</v>
      </c>
      <c r="Y69">
        <f t="shared" si="13"/>
        <v>69</v>
      </c>
      <c r="Z69" t="s">
        <v>159</v>
      </c>
      <c r="AA69" t="s">
        <v>155</v>
      </c>
      <c r="AB69" t="s">
        <v>161</v>
      </c>
      <c r="AC69" t="s">
        <v>155</v>
      </c>
      <c r="AD69" t="s">
        <v>158</v>
      </c>
      <c r="AE69">
        <f t="shared" si="14"/>
        <v>75</v>
      </c>
      <c r="AF69" t="s">
        <v>159</v>
      </c>
      <c r="AG69" t="s">
        <v>155</v>
      </c>
      <c r="AH69" t="s">
        <v>147</v>
      </c>
      <c r="AI69" t="s">
        <v>155</v>
      </c>
      <c r="AJ69" t="s">
        <v>158</v>
      </c>
      <c r="AK69" t="s">
        <v>155</v>
      </c>
      <c r="AL69" s="83" t="s">
        <v>234</v>
      </c>
      <c r="AM69" t="s">
        <v>155</v>
      </c>
      <c r="AN69" t="s">
        <v>159</v>
      </c>
      <c r="AO69" t="s">
        <v>155</v>
      </c>
      <c r="AP69" t="s">
        <v>162</v>
      </c>
      <c r="AQ69" t="s">
        <v>155</v>
      </c>
      <c r="AR69" t="s">
        <v>158</v>
      </c>
      <c r="AS69">
        <f t="shared" si="15"/>
        <v>0.96438746438746203</v>
      </c>
      <c r="AT69" t="s">
        <v>159</v>
      </c>
      <c r="AU69" t="s">
        <v>155</v>
      </c>
      <c r="AV69" t="s">
        <v>163</v>
      </c>
      <c r="AW69" t="s">
        <v>155</v>
      </c>
      <c r="AX69" t="s">
        <v>158</v>
      </c>
      <c r="AY69">
        <f t="shared" si="16"/>
        <v>0.94183285849952603</v>
      </c>
      <c r="AZ69" t="s">
        <v>159</v>
      </c>
      <c r="BA69" t="s">
        <v>155</v>
      </c>
      <c r="BB69" t="s">
        <v>164</v>
      </c>
      <c r="BC69" t="s">
        <v>155</v>
      </c>
      <c r="BD69" t="s">
        <v>158</v>
      </c>
      <c r="BE69">
        <f t="shared" si="17"/>
        <v>0.98812915479582197</v>
      </c>
      <c r="BF69" t="s">
        <v>159</v>
      </c>
      <c r="BG69" t="s">
        <v>155</v>
      </c>
      <c r="BH69" t="s">
        <v>152</v>
      </c>
      <c r="BI69" t="s">
        <v>155</v>
      </c>
      <c r="BJ69" t="s">
        <v>158</v>
      </c>
      <c r="BK69">
        <f t="shared" si="18"/>
        <v>0.96</v>
      </c>
      <c r="BL69" t="s">
        <v>159</v>
      </c>
      <c r="BM69" t="s">
        <v>155</v>
      </c>
      <c r="BN69" t="s">
        <v>151</v>
      </c>
      <c r="BO69" t="s">
        <v>155</v>
      </c>
      <c r="BP69" t="s">
        <v>158</v>
      </c>
      <c r="BQ69">
        <f t="shared" si="19"/>
        <v>0.94</v>
      </c>
      <c r="BR69" t="s">
        <v>159</v>
      </c>
      <c r="BS69" t="s">
        <v>155</v>
      </c>
      <c r="BT69" t="s">
        <v>246</v>
      </c>
      <c r="BU69" t="s">
        <v>155</v>
      </c>
      <c r="BV69" t="s">
        <v>158</v>
      </c>
      <c r="BW69">
        <f t="shared" si="20"/>
        <v>0.99</v>
      </c>
      <c r="BX69" t="s">
        <v>159</v>
      </c>
      <c r="BY69" t="s">
        <v>155</v>
      </c>
      <c r="BZ69" t="s">
        <v>247</v>
      </c>
      <c r="CA69" t="s">
        <v>155</v>
      </c>
      <c r="CB69" t="s">
        <v>158</v>
      </c>
      <c r="CC69">
        <f t="shared" si="21"/>
        <v>0.94</v>
      </c>
      <c r="CD69" t="s">
        <v>159</v>
      </c>
      <c r="CE69" t="s">
        <v>155</v>
      </c>
      <c r="CF69" t="s">
        <v>165</v>
      </c>
      <c r="CG69" t="s">
        <v>155</v>
      </c>
      <c r="CH69" t="s">
        <v>158</v>
      </c>
      <c r="CI69">
        <f t="shared" si="22"/>
        <v>0.99</v>
      </c>
      <c r="CJ69" t="s">
        <v>166</v>
      </c>
      <c r="CK69" t="s">
        <v>159</v>
      </c>
      <c r="CL69" t="str">
        <f t="shared" si="23"/>
        <v>{"window_index":68,"window_t_start":69,"window_t_end":75,"Data":"2020-04-30","R_e_median":0.964387464387462,"R_e_q0025":0.941832858499526,"R_e_q0975":0.988129154795822,"fit":0.96,"lwr":0.94,"upr":0.99,"low":0.94,"high":0.99},</v>
      </c>
      <c r="DE69">
        <v>0.96</v>
      </c>
    </row>
    <row r="70" spans="1:109">
      <c r="A70" s="9">
        <f t="shared" si="12"/>
        <v>43945</v>
      </c>
      <c r="B70" s="9">
        <v>43947</v>
      </c>
      <c r="C70">
        <v>69</v>
      </c>
      <c r="D70" s="11">
        <v>69</v>
      </c>
      <c r="E70" s="11">
        <v>70</v>
      </c>
      <c r="F70" s="11">
        <v>76</v>
      </c>
      <c r="G70" s="11">
        <v>74</v>
      </c>
      <c r="H70" s="9">
        <v>43952</v>
      </c>
      <c r="I70">
        <v>0.95726495726495797</v>
      </c>
      <c r="J70">
        <v>1.00296771130104</v>
      </c>
      <c r="K70">
        <v>0.97981956315289498</v>
      </c>
      <c r="N70" t="s">
        <v>154</v>
      </c>
      <c r="O70" t="s">
        <v>155</v>
      </c>
      <c r="P70" t="s">
        <v>156</v>
      </c>
      <c r="Q70" t="s">
        <v>155</v>
      </c>
      <c r="R70" t="s">
        <v>158</v>
      </c>
      <c r="S70">
        <v>69</v>
      </c>
      <c r="T70" t="s">
        <v>159</v>
      </c>
      <c r="U70" t="s">
        <v>155</v>
      </c>
      <c r="V70" t="s">
        <v>160</v>
      </c>
      <c r="W70" t="s">
        <v>155</v>
      </c>
      <c r="X70" t="s">
        <v>158</v>
      </c>
      <c r="Y70">
        <f t="shared" si="13"/>
        <v>70</v>
      </c>
      <c r="Z70" t="s">
        <v>159</v>
      </c>
      <c r="AA70" t="s">
        <v>155</v>
      </c>
      <c r="AB70" t="s">
        <v>161</v>
      </c>
      <c r="AC70" t="s">
        <v>155</v>
      </c>
      <c r="AD70" t="s">
        <v>158</v>
      </c>
      <c r="AE70">
        <f t="shared" si="14"/>
        <v>76</v>
      </c>
      <c r="AF70" t="s">
        <v>159</v>
      </c>
      <c r="AG70" t="s">
        <v>155</v>
      </c>
      <c r="AH70" t="s">
        <v>147</v>
      </c>
      <c r="AI70" t="s">
        <v>155</v>
      </c>
      <c r="AJ70" t="s">
        <v>158</v>
      </c>
      <c r="AK70" t="s">
        <v>155</v>
      </c>
      <c r="AL70" s="83" t="s">
        <v>235</v>
      </c>
      <c r="AM70" t="s">
        <v>155</v>
      </c>
      <c r="AN70" t="s">
        <v>159</v>
      </c>
      <c r="AO70" t="s">
        <v>155</v>
      </c>
      <c r="AP70" t="s">
        <v>162</v>
      </c>
      <c r="AQ70" t="s">
        <v>155</v>
      </c>
      <c r="AR70" t="s">
        <v>158</v>
      </c>
      <c r="AS70">
        <f t="shared" si="15"/>
        <v>0.97981956315289498</v>
      </c>
      <c r="AT70" t="s">
        <v>159</v>
      </c>
      <c r="AU70" t="s">
        <v>155</v>
      </c>
      <c r="AV70" t="s">
        <v>163</v>
      </c>
      <c r="AW70" t="s">
        <v>155</v>
      </c>
      <c r="AX70" t="s">
        <v>158</v>
      </c>
      <c r="AY70">
        <f t="shared" si="16"/>
        <v>0.95726495726495797</v>
      </c>
      <c r="AZ70" t="s">
        <v>159</v>
      </c>
      <c r="BA70" t="s">
        <v>155</v>
      </c>
      <c r="BB70" t="s">
        <v>164</v>
      </c>
      <c r="BC70" t="s">
        <v>155</v>
      </c>
      <c r="BD70" t="s">
        <v>158</v>
      </c>
      <c r="BE70">
        <f t="shared" si="17"/>
        <v>1.00296771130104</v>
      </c>
      <c r="BF70" t="s">
        <v>159</v>
      </c>
      <c r="BG70" t="s">
        <v>155</v>
      </c>
      <c r="BH70" t="s">
        <v>152</v>
      </c>
      <c r="BI70" t="s">
        <v>155</v>
      </c>
      <c r="BJ70" t="s">
        <v>158</v>
      </c>
      <c r="BK70">
        <f t="shared" si="18"/>
        <v>0.98</v>
      </c>
      <c r="BL70" t="s">
        <v>159</v>
      </c>
      <c r="BM70" t="s">
        <v>155</v>
      </c>
      <c r="BN70" t="s">
        <v>151</v>
      </c>
      <c r="BO70" t="s">
        <v>155</v>
      </c>
      <c r="BP70" t="s">
        <v>158</v>
      </c>
      <c r="BQ70">
        <f t="shared" si="19"/>
        <v>0.96</v>
      </c>
      <c r="BR70" t="s">
        <v>159</v>
      </c>
      <c r="BS70" t="s">
        <v>155</v>
      </c>
      <c r="BT70" t="s">
        <v>246</v>
      </c>
      <c r="BU70" t="s">
        <v>155</v>
      </c>
      <c r="BV70" t="s">
        <v>158</v>
      </c>
      <c r="BW70">
        <f t="shared" si="20"/>
        <v>1</v>
      </c>
      <c r="BX70" t="s">
        <v>159</v>
      </c>
      <c r="BY70" t="s">
        <v>155</v>
      </c>
      <c r="BZ70" t="s">
        <v>247</v>
      </c>
      <c r="CA70" t="s">
        <v>155</v>
      </c>
      <c r="CB70" t="s">
        <v>158</v>
      </c>
      <c r="CC70">
        <f t="shared" si="21"/>
        <v>0.96</v>
      </c>
      <c r="CD70" t="s">
        <v>159</v>
      </c>
      <c r="CE70" t="s">
        <v>155</v>
      </c>
      <c r="CF70" t="s">
        <v>165</v>
      </c>
      <c r="CG70" t="s">
        <v>155</v>
      </c>
      <c r="CH70" t="s">
        <v>158</v>
      </c>
      <c r="CI70">
        <f t="shared" si="22"/>
        <v>1</v>
      </c>
      <c r="CJ70" t="s">
        <v>166</v>
      </c>
      <c r="CK70" t="s">
        <v>159</v>
      </c>
      <c r="CL70" t="str">
        <f t="shared" si="23"/>
        <v>{"window_index":69,"window_t_start":70,"window_t_end":76,"Data":"2020-05-01","R_e_median":0.979819563152895,"R_e_q0025":0.957264957264958,"R_e_q0975":1.00296771130104,"fit":0.98,"lwr":0.96,"upr":1,"low":0.96,"high":1},</v>
      </c>
      <c r="DE70">
        <v>0.98</v>
      </c>
    </row>
    <row r="71" spans="1:109">
      <c r="A71" s="9">
        <f t="shared" si="12"/>
        <v>43946</v>
      </c>
      <c r="B71" s="9">
        <v>43948</v>
      </c>
      <c r="C71">
        <v>70</v>
      </c>
      <c r="D71" s="11">
        <v>70</v>
      </c>
      <c r="E71" s="11">
        <v>71</v>
      </c>
      <c r="F71" s="11">
        <v>77</v>
      </c>
      <c r="G71" s="11">
        <v>75</v>
      </c>
      <c r="H71" s="9">
        <v>43953</v>
      </c>
      <c r="I71">
        <v>0.95963912630579196</v>
      </c>
      <c r="J71">
        <v>1.0201804368470999</v>
      </c>
      <c r="K71">
        <v>0.98931623931624002</v>
      </c>
      <c r="N71" t="s">
        <v>154</v>
      </c>
      <c r="O71" t="s">
        <v>155</v>
      </c>
      <c r="P71" t="s">
        <v>156</v>
      </c>
      <c r="Q71" t="s">
        <v>155</v>
      </c>
      <c r="R71" t="s">
        <v>158</v>
      </c>
      <c r="S71">
        <v>70</v>
      </c>
      <c r="T71" t="s">
        <v>159</v>
      </c>
      <c r="U71" t="s">
        <v>155</v>
      </c>
      <c r="V71" t="s">
        <v>160</v>
      </c>
      <c r="W71" t="s">
        <v>155</v>
      </c>
      <c r="X71" t="s">
        <v>158</v>
      </c>
      <c r="Y71">
        <f t="shared" si="13"/>
        <v>71</v>
      </c>
      <c r="Z71" t="s">
        <v>159</v>
      </c>
      <c r="AA71" t="s">
        <v>155</v>
      </c>
      <c r="AB71" t="s">
        <v>161</v>
      </c>
      <c r="AC71" t="s">
        <v>155</v>
      </c>
      <c r="AD71" t="s">
        <v>158</v>
      </c>
      <c r="AE71">
        <f t="shared" si="14"/>
        <v>77</v>
      </c>
      <c r="AF71" t="s">
        <v>159</v>
      </c>
      <c r="AG71" t="s">
        <v>155</v>
      </c>
      <c r="AH71" t="s">
        <v>147</v>
      </c>
      <c r="AI71" t="s">
        <v>155</v>
      </c>
      <c r="AJ71" t="s">
        <v>158</v>
      </c>
      <c r="AK71" t="s">
        <v>155</v>
      </c>
      <c r="AL71" s="83" t="s">
        <v>236</v>
      </c>
      <c r="AM71" t="s">
        <v>155</v>
      </c>
      <c r="AN71" t="s">
        <v>159</v>
      </c>
      <c r="AO71" t="s">
        <v>155</v>
      </c>
      <c r="AP71" t="s">
        <v>162</v>
      </c>
      <c r="AQ71" t="s">
        <v>155</v>
      </c>
      <c r="AR71" t="s">
        <v>158</v>
      </c>
      <c r="AS71">
        <f t="shared" si="15"/>
        <v>0.98931623931624002</v>
      </c>
      <c r="AT71" t="s">
        <v>159</v>
      </c>
      <c r="AU71" t="s">
        <v>155</v>
      </c>
      <c r="AV71" t="s">
        <v>163</v>
      </c>
      <c r="AW71" t="s">
        <v>155</v>
      </c>
      <c r="AX71" t="s">
        <v>158</v>
      </c>
      <c r="AY71">
        <f t="shared" si="16"/>
        <v>0.95963912630579196</v>
      </c>
      <c r="AZ71" t="s">
        <v>159</v>
      </c>
      <c r="BA71" t="s">
        <v>155</v>
      </c>
      <c r="BB71" t="s">
        <v>164</v>
      </c>
      <c r="BC71" t="s">
        <v>155</v>
      </c>
      <c r="BD71" t="s">
        <v>158</v>
      </c>
      <c r="BE71">
        <f t="shared" si="17"/>
        <v>1.0201804368470999</v>
      </c>
      <c r="BF71" t="s">
        <v>159</v>
      </c>
      <c r="BG71" t="s">
        <v>155</v>
      </c>
      <c r="BH71" t="s">
        <v>152</v>
      </c>
      <c r="BI71" t="s">
        <v>155</v>
      </c>
      <c r="BJ71" t="s">
        <v>158</v>
      </c>
      <c r="BK71">
        <f t="shared" si="18"/>
        <v>0.99</v>
      </c>
      <c r="BL71" t="s">
        <v>159</v>
      </c>
      <c r="BM71" t="s">
        <v>155</v>
      </c>
      <c r="BN71" t="s">
        <v>151</v>
      </c>
      <c r="BO71" t="s">
        <v>155</v>
      </c>
      <c r="BP71" t="s">
        <v>158</v>
      </c>
      <c r="BQ71">
        <f t="shared" si="19"/>
        <v>0.96</v>
      </c>
      <c r="BR71" t="s">
        <v>159</v>
      </c>
      <c r="BS71" t="s">
        <v>155</v>
      </c>
      <c r="BT71" t="s">
        <v>246</v>
      </c>
      <c r="BU71" t="s">
        <v>155</v>
      </c>
      <c r="BV71" t="s">
        <v>158</v>
      </c>
      <c r="BW71">
        <f t="shared" si="20"/>
        <v>1.02</v>
      </c>
      <c r="BX71" t="s">
        <v>159</v>
      </c>
      <c r="BY71" t="s">
        <v>155</v>
      </c>
      <c r="BZ71" t="s">
        <v>247</v>
      </c>
      <c r="CA71" t="s">
        <v>155</v>
      </c>
      <c r="CB71" t="s">
        <v>158</v>
      </c>
      <c r="CC71">
        <f t="shared" si="21"/>
        <v>0.96</v>
      </c>
      <c r="CD71" t="s">
        <v>159</v>
      </c>
      <c r="CE71" t="s">
        <v>155</v>
      </c>
      <c r="CF71" t="s">
        <v>165</v>
      </c>
      <c r="CG71" t="s">
        <v>155</v>
      </c>
      <c r="CH71" t="s">
        <v>158</v>
      </c>
      <c r="CI71">
        <f t="shared" si="22"/>
        <v>1.02</v>
      </c>
      <c r="CJ71" t="s">
        <v>166</v>
      </c>
      <c r="CK71" t="s">
        <v>159</v>
      </c>
      <c r="CL71" t="str">
        <f t="shared" si="23"/>
        <v>{"window_index":70,"window_t_start":71,"window_t_end":77,"Data":"2020-05-02","R_e_median":0.98931623931624,"R_e_q0025":0.959639126305792,"R_e_q0975":1.0201804368471,"fit":0.99,"lwr":0.96,"upr":1.02,"low":0.96,"high":1.02},</v>
      </c>
      <c r="DE71">
        <v>0.99</v>
      </c>
    </row>
    <row r="72" spans="1:109">
      <c r="A72" s="9">
        <f t="shared" si="12"/>
        <v>43947</v>
      </c>
      <c r="B72" s="9">
        <v>43949</v>
      </c>
      <c r="C72">
        <v>71</v>
      </c>
      <c r="D72" s="11">
        <v>71</v>
      </c>
      <c r="E72" s="11">
        <v>72</v>
      </c>
      <c r="F72" s="11">
        <v>78</v>
      </c>
      <c r="G72" s="11">
        <v>76</v>
      </c>
      <c r="H72" s="9">
        <v>43954</v>
      </c>
      <c r="I72">
        <v>0.97150997150997198</v>
      </c>
      <c r="J72">
        <v>1.0397673314339999</v>
      </c>
      <c r="K72">
        <v>1.0041547958214601</v>
      </c>
      <c r="N72" t="s">
        <v>154</v>
      </c>
      <c r="O72" t="s">
        <v>155</v>
      </c>
      <c r="P72" t="s">
        <v>156</v>
      </c>
      <c r="Q72" t="s">
        <v>155</v>
      </c>
      <c r="R72" t="s">
        <v>158</v>
      </c>
      <c r="S72">
        <v>71</v>
      </c>
      <c r="T72" t="s">
        <v>159</v>
      </c>
      <c r="U72" t="s">
        <v>155</v>
      </c>
      <c r="V72" t="s">
        <v>160</v>
      </c>
      <c r="W72" t="s">
        <v>155</v>
      </c>
      <c r="X72" t="s">
        <v>158</v>
      </c>
      <c r="Y72">
        <f t="shared" si="13"/>
        <v>72</v>
      </c>
      <c r="Z72" t="s">
        <v>159</v>
      </c>
      <c r="AA72" t="s">
        <v>155</v>
      </c>
      <c r="AB72" t="s">
        <v>161</v>
      </c>
      <c r="AC72" t="s">
        <v>155</v>
      </c>
      <c r="AD72" t="s">
        <v>158</v>
      </c>
      <c r="AE72">
        <f t="shared" si="14"/>
        <v>78</v>
      </c>
      <c r="AF72" t="s">
        <v>159</v>
      </c>
      <c r="AG72" t="s">
        <v>155</v>
      </c>
      <c r="AH72" t="s">
        <v>147</v>
      </c>
      <c r="AI72" t="s">
        <v>155</v>
      </c>
      <c r="AJ72" t="s">
        <v>158</v>
      </c>
      <c r="AK72" t="s">
        <v>155</v>
      </c>
      <c r="AL72" s="83" t="s">
        <v>237</v>
      </c>
      <c r="AM72" t="s">
        <v>155</v>
      </c>
      <c r="AN72" t="s">
        <v>159</v>
      </c>
      <c r="AO72" t="s">
        <v>155</v>
      </c>
      <c r="AP72" t="s">
        <v>162</v>
      </c>
      <c r="AQ72" t="s">
        <v>155</v>
      </c>
      <c r="AR72" t="s">
        <v>158</v>
      </c>
      <c r="AS72">
        <f t="shared" si="15"/>
        <v>1.0041547958214601</v>
      </c>
      <c r="AT72" t="s">
        <v>159</v>
      </c>
      <c r="AU72" t="s">
        <v>155</v>
      </c>
      <c r="AV72" t="s">
        <v>163</v>
      </c>
      <c r="AW72" t="s">
        <v>155</v>
      </c>
      <c r="AX72" t="s">
        <v>158</v>
      </c>
      <c r="AY72">
        <f t="shared" si="16"/>
        <v>0.97150997150997198</v>
      </c>
      <c r="AZ72" t="s">
        <v>159</v>
      </c>
      <c r="BA72" t="s">
        <v>155</v>
      </c>
      <c r="BB72" t="s">
        <v>164</v>
      </c>
      <c r="BC72" t="s">
        <v>155</v>
      </c>
      <c r="BD72" t="s">
        <v>158</v>
      </c>
      <c r="BE72">
        <f t="shared" si="17"/>
        <v>1.0397673314339999</v>
      </c>
      <c r="BF72" t="s">
        <v>159</v>
      </c>
      <c r="BG72" t="s">
        <v>155</v>
      </c>
      <c r="BH72" t="s">
        <v>152</v>
      </c>
      <c r="BI72" t="s">
        <v>155</v>
      </c>
      <c r="BJ72" t="s">
        <v>158</v>
      </c>
      <c r="BK72">
        <f t="shared" si="18"/>
        <v>1</v>
      </c>
      <c r="BL72" t="s">
        <v>159</v>
      </c>
      <c r="BM72" t="s">
        <v>155</v>
      </c>
      <c r="BN72" t="s">
        <v>151</v>
      </c>
      <c r="BO72" t="s">
        <v>155</v>
      </c>
      <c r="BP72" t="s">
        <v>158</v>
      </c>
      <c r="BQ72">
        <f t="shared" si="19"/>
        <v>0.97</v>
      </c>
      <c r="BR72" t="s">
        <v>159</v>
      </c>
      <c r="BS72" t="s">
        <v>155</v>
      </c>
      <c r="BT72" t="s">
        <v>246</v>
      </c>
      <c r="BU72" t="s">
        <v>155</v>
      </c>
      <c r="BV72" t="s">
        <v>158</v>
      </c>
      <c r="BW72">
        <f t="shared" si="20"/>
        <v>1.04</v>
      </c>
      <c r="BX72" t="s">
        <v>159</v>
      </c>
      <c r="BY72" t="s">
        <v>155</v>
      </c>
      <c r="BZ72" t="s">
        <v>247</v>
      </c>
      <c r="CA72" t="s">
        <v>155</v>
      </c>
      <c r="CB72" t="s">
        <v>158</v>
      </c>
      <c r="CC72">
        <f t="shared" si="21"/>
        <v>0.97</v>
      </c>
      <c r="CD72" t="s">
        <v>159</v>
      </c>
      <c r="CE72" t="s">
        <v>155</v>
      </c>
      <c r="CF72" t="s">
        <v>165</v>
      </c>
      <c r="CG72" t="s">
        <v>155</v>
      </c>
      <c r="CH72" t="s">
        <v>158</v>
      </c>
      <c r="CI72">
        <f t="shared" si="22"/>
        <v>1.04</v>
      </c>
      <c r="CJ72" t="s">
        <v>166</v>
      </c>
      <c r="CK72" t="s">
        <v>159</v>
      </c>
      <c r="CL72" t="str">
        <f t="shared" si="23"/>
        <v>{"window_index":71,"window_t_start":72,"window_t_end":78,"Data":"2020-05-03","R_e_median":1.00415479582146,"R_e_q0025":0.971509971509972,"R_e_q0975":1.039767331434,"fit":1,"lwr":0.97,"upr":1.04,"low":0.97,"high":1.04},</v>
      </c>
      <c r="DE72">
        <v>1</v>
      </c>
    </row>
    <row r="73" spans="1:109">
      <c r="A73" s="9">
        <f t="shared" si="12"/>
        <v>43948</v>
      </c>
      <c r="B73" s="9">
        <v>43950</v>
      </c>
      <c r="C73">
        <v>72</v>
      </c>
      <c r="D73" s="11">
        <v>72</v>
      </c>
      <c r="E73" s="11">
        <v>73</v>
      </c>
      <c r="F73" s="11">
        <v>79</v>
      </c>
      <c r="G73" s="11">
        <v>77</v>
      </c>
      <c r="H73" s="9">
        <v>43955</v>
      </c>
      <c r="I73">
        <v>0.98694207027540404</v>
      </c>
      <c r="J73">
        <v>1.0462962962962901</v>
      </c>
      <c r="K73">
        <v>1.0154320987654299</v>
      </c>
      <c r="N73" t="s">
        <v>154</v>
      </c>
      <c r="O73" t="s">
        <v>155</v>
      </c>
      <c r="P73" t="s">
        <v>156</v>
      </c>
      <c r="Q73" t="s">
        <v>155</v>
      </c>
      <c r="R73" t="s">
        <v>158</v>
      </c>
      <c r="S73">
        <v>72</v>
      </c>
      <c r="T73" t="s">
        <v>159</v>
      </c>
      <c r="U73" t="s">
        <v>155</v>
      </c>
      <c r="V73" t="s">
        <v>160</v>
      </c>
      <c r="W73" t="s">
        <v>155</v>
      </c>
      <c r="X73" t="s">
        <v>158</v>
      </c>
      <c r="Y73">
        <f t="shared" si="13"/>
        <v>73</v>
      </c>
      <c r="Z73" t="s">
        <v>159</v>
      </c>
      <c r="AA73" t="s">
        <v>155</v>
      </c>
      <c r="AB73" t="s">
        <v>161</v>
      </c>
      <c r="AC73" t="s">
        <v>155</v>
      </c>
      <c r="AD73" t="s">
        <v>158</v>
      </c>
      <c r="AE73">
        <f t="shared" si="14"/>
        <v>79</v>
      </c>
      <c r="AF73" t="s">
        <v>159</v>
      </c>
      <c r="AG73" t="s">
        <v>155</v>
      </c>
      <c r="AH73" t="s">
        <v>147</v>
      </c>
      <c r="AI73" t="s">
        <v>155</v>
      </c>
      <c r="AJ73" t="s">
        <v>158</v>
      </c>
      <c r="AK73" t="s">
        <v>155</v>
      </c>
      <c r="AL73" s="83" t="s">
        <v>238</v>
      </c>
      <c r="AM73" t="s">
        <v>155</v>
      </c>
      <c r="AN73" t="s">
        <v>159</v>
      </c>
      <c r="AO73" t="s">
        <v>155</v>
      </c>
      <c r="AP73" t="s">
        <v>162</v>
      </c>
      <c r="AQ73" t="s">
        <v>155</v>
      </c>
      <c r="AR73" t="s">
        <v>158</v>
      </c>
      <c r="AS73">
        <f t="shared" si="15"/>
        <v>1.0154320987654299</v>
      </c>
      <c r="AT73" t="s">
        <v>159</v>
      </c>
      <c r="AU73" t="s">
        <v>155</v>
      </c>
      <c r="AV73" t="s">
        <v>163</v>
      </c>
      <c r="AW73" t="s">
        <v>155</v>
      </c>
      <c r="AX73" t="s">
        <v>158</v>
      </c>
      <c r="AY73">
        <f t="shared" si="16"/>
        <v>0.98694207027540404</v>
      </c>
      <c r="AZ73" t="s">
        <v>159</v>
      </c>
      <c r="BA73" t="s">
        <v>155</v>
      </c>
      <c r="BB73" t="s">
        <v>164</v>
      </c>
      <c r="BC73" t="s">
        <v>155</v>
      </c>
      <c r="BD73" t="s">
        <v>158</v>
      </c>
      <c r="BE73">
        <f t="shared" si="17"/>
        <v>1.0462962962962901</v>
      </c>
      <c r="BF73" t="s">
        <v>159</v>
      </c>
      <c r="BG73" t="s">
        <v>155</v>
      </c>
      <c r="BH73" t="s">
        <v>152</v>
      </c>
      <c r="BI73" t="s">
        <v>155</v>
      </c>
      <c r="BJ73" t="s">
        <v>158</v>
      </c>
      <c r="BK73">
        <f t="shared" si="18"/>
        <v>1.02</v>
      </c>
      <c r="BL73" t="s">
        <v>159</v>
      </c>
      <c r="BM73" t="s">
        <v>155</v>
      </c>
      <c r="BN73" t="s">
        <v>151</v>
      </c>
      <c r="BO73" t="s">
        <v>155</v>
      </c>
      <c r="BP73" t="s">
        <v>158</v>
      </c>
      <c r="BQ73">
        <f t="shared" si="19"/>
        <v>0.99</v>
      </c>
      <c r="BR73" t="s">
        <v>159</v>
      </c>
      <c r="BS73" t="s">
        <v>155</v>
      </c>
      <c r="BT73" t="s">
        <v>246</v>
      </c>
      <c r="BU73" t="s">
        <v>155</v>
      </c>
      <c r="BV73" t="s">
        <v>158</v>
      </c>
      <c r="BW73">
        <f t="shared" si="20"/>
        <v>1.05</v>
      </c>
      <c r="BX73" t="s">
        <v>159</v>
      </c>
      <c r="BY73" t="s">
        <v>155</v>
      </c>
      <c r="BZ73" t="s">
        <v>247</v>
      </c>
      <c r="CA73" t="s">
        <v>155</v>
      </c>
      <c r="CB73" t="s">
        <v>158</v>
      </c>
      <c r="CC73">
        <f t="shared" si="21"/>
        <v>0.99</v>
      </c>
      <c r="CD73" t="s">
        <v>159</v>
      </c>
      <c r="CE73" t="s">
        <v>155</v>
      </c>
      <c r="CF73" t="s">
        <v>165</v>
      </c>
      <c r="CG73" t="s">
        <v>155</v>
      </c>
      <c r="CH73" t="s">
        <v>158</v>
      </c>
      <c r="CI73">
        <f t="shared" si="22"/>
        <v>1.05</v>
      </c>
      <c r="CJ73" t="s">
        <v>166</v>
      </c>
      <c r="CK73" t="s">
        <v>159</v>
      </c>
      <c r="CL73" t="str">
        <f t="shared" si="23"/>
        <v>{"window_index":72,"window_t_start":73,"window_t_end":79,"Data":"2020-05-04","R_e_median":1.01543209876543,"R_e_q0025":0.986942070275404,"R_e_q0975":1.04629629629629,"fit":1.02,"lwr":0.99,"upr":1.05,"low":0.99,"high":1.05},</v>
      </c>
      <c r="DE73">
        <v>1.02</v>
      </c>
    </row>
    <row r="74" spans="1:109">
      <c r="A74" s="9">
        <f t="shared" si="12"/>
        <v>43949</v>
      </c>
      <c r="B74" s="9">
        <v>43951</v>
      </c>
      <c r="C74">
        <v>73</v>
      </c>
      <c r="D74" s="11">
        <v>73</v>
      </c>
      <c r="E74" s="11">
        <v>74</v>
      </c>
      <c r="F74" s="11">
        <v>80</v>
      </c>
      <c r="G74" s="11">
        <v>78</v>
      </c>
      <c r="H74" s="9">
        <v>43956</v>
      </c>
      <c r="I74">
        <v>0.99406457739791099</v>
      </c>
      <c r="J74">
        <v>1.0546058879392199</v>
      </c>
      <c r="K74">
        <v>1.0237416904083501</v>
      </c>
      <c r="N74" t="s">
        <v>154</v>
      </c>
      <c r="O74" t="s">
        <v>155</v>
      </c>
      <c r="P74" t="s">
        <v>156</v>
      </c>
      <c r="Q74" t="s">
        <v>155</v>
      </c>
      <c r="R74" t="s">
        <v>158</v>
      </c>
      <c r="S74">
        <v>73</v>
      </c>
      <c r="T74" t="s">
        <v>159</v>
      </c>
      <c r="U74" t="s">
        <v>155</v>
      </c>
      <c r="V74" t="s">
        <v>160</v>
      </c>
      <c r="W74" t="s">
        <v>155</v>
      </c>
      <c r="X74" t="s">
        <v>158</v>
      </c>
      <c r="Y74">
        <f t="shared" si="13"/>
        <v>74</v>
      </c>
      <c r="Z74" t="s">
        <v>159</v>
      </c>
      <c r="AA74" t="s">
        <v>155</v>
      </c>
      <c r="AB74" t="s">
        <v>161</v>
      </c>
      <c r="AC74" t="s">
        <v>155</v>
      </c>
      <c r="AD74" t="s">
        <v>158</v>
      </c>
      <c r="AE74">
        <f t="shared" si="14"/>
        <v>80</v>
      </c>
      <c r="AF74" t="s">
        <v>159</v>
      </c>
      <c r="AG74" t="s">
        <v>155</v>
      </c>
      <c r="AH74" t="s">
        <v>147</v>
      </c>
      <c r="AI74" t="s">
        <v>155</v>
      </c>
      <c r="AJ74" t="s">
        <v>158</v>
      </c>
      <c r="AK74" t="s">
        <v>155</v>
      </c>
      <c r="AL74" s="83" t="s">
        <v>239</v>
      </c>
      <c r="AM74" t="s">
        <v>155</v>
      </c>
      <c r="AN74" t="s">
        <v>159</v>
      </c>
      <c r="AO74" t="s">
        <v>155</v>
      </c>
      <c r="AP74" t="s">
        <v>162</v>
      </c>
      <c r="AQ74" t="s">
        <v>155</v>
      </c>
      <c r="AR74" t="s">
        <v>158</v>
      </c>
      <c r="AS74">
        <f t="shared" si="15"/>
        <v>1.0237416904083501</v>
      </c>
      <c r="AT74" t="s">
        <v>159</v>
      </c>
      <c r="AU74" t="s">
        <v>155</v>
      </c>
      <c r="AV74" t="s">
        <v>163</v>
      </c>
      <c r="AW74" t="s">
        <v>155</v>
      </c>
      <c r="AX74" t="s">
        <v>158</v>
      </c>
      <c r="AY74">
        <f t="shared" si="16"/>
        <v>0.99406457739791099</v>
      </c>
      <c r="AZ74" t="s">
        <v>159</v>
      </c>
      <c r="BA74" t="s">
        <v>155</v>
      </c>
      <c r="BB74" t="s">
        <v>164</v>
      </c>
      <c r="BC74" t="s">
        <v>155</v>
      </c>
      <c r="BD74" t="s">
        <v>158</v>
      </c>
      <c r="BE74">
        <f t="shared" si="17"/>
        <v>1.0546058879392199</v>
      </c>
      <c r="BF74" t="s">
        <v>159</v>
      </c>
      <c r="BG74" t="s">
        <v>155</v>
      </c>
      <c r="BH74" t="s">
        <v>152</v>
      </c>
      <c r="BI74" t="s">
        <v>155</v>
      </c>
      <c r="BJ74" t="s">
        <v>158</v>
      </c>
      <c r="BK74">
        <f t="shared" si="18"/>
        <v>1.02</v>
      </c>
      <c r="BL74" t="s">
        <v>159</v>
      </c>
      <c r="BM74" t="s">
        <v>155</v>
      </c>
      <c r="BN74" t="s">
        <v>151</v>
      </c>
      <c r="BO74" t="s">
        <v>155</v>
      </c>
      <c r="BP74" t="s">
        <v>158</v>
      </c>
      <c r="BQ74">
        <f t="shared" si="19"/>
        <v>0.99</v>
      </c>
      <c r="BR74" t="s">
        <v>159</v>
      </c>
      <c r="BS74" t="s">
        <v>155</v>
      </c>
      <c r="BT74" t="s">
        <v>246</v>
      </c>
      <c r="BU74" t="s">
        <v>155</v>
      </c>
      <c r="BV74" t="s">
        <v>158</v>
      </c>
      <c r="BW74">
        <f t="shared" si="20"/>
        <v>1.05</v>
      </c>
      <c r="BX74" t="s">
        <v>159</v>
      </c>
      <c r="BY74" t="s">
        <v>155</v>
      </c>
      <c r="BZ74" t="s">
        <v>247</v>
      </c>
      <c r="CA74" t="s">
        <v>155</v>
      </c>
      <c r="CB74" t="s">
        <v>158</v>
      </c>
      <c r="CC74">
        <f t="shared" si="21"/>
        <v>0.99</v>
      </c>
      <c r="CD74" t="s">
        <v>159</v>
      </c>
      <c r="CE74" t="s">
        <v>155</v>
      </c>
      <c r="CF74" t="s">
        <v>165</v>
      </c>
      <c r="CG74" t="s">
        <v>155</v>
      </c>
      <c r="CH74" t="s">
        <v>158</v>
      </c>
      <c r="CI74">
        <f t="shared" si="22"/>
        <v>1.05</v>
      </c>
      <c r="CJ74" t="s">
        <v>166</v>
      </c>
      <c r="CK74" t="s">
        <v>159</v>
      </c>
      <c r="CL74" t="str">
        <f t="shared" si="23"/>
        <v>{"window_index":73,"window_t_start":74,"window_t_end":80,"Data":"2020-05-05","R_e_median":1.02374169040835,"R_e_q0025":0.994064577397911,"R_e_q0975":1.05460588793922,"fit":1.02,"lwr":0.99,"upr":1.05,"low":0.99,"high":1.05},</v>
      </c>
      <c r="DE74">
        <v>1.02</v>
      </c>
    </row>
    <row r="75" spans="1:109">
      <c r="A75" s="9">
        <f t="shared" si="12"/>
        <v>43950</v>
      </c>
      <c r="B75" s="9">
        <v>43952</v>
      </c>
      <c r="C75">
        <v>74</v>
      </c>
      <c r="D75" s="11">
        <v>74</v>
      </c>
      <c r="E75" s="11">
        <v>75</v>
      </c>
      <c r="F75" s="11">
        <v>81</v>
      </c>
      <c r="G75" s="11">
        <v>79</v>
      </c>
      <c r="H75" s="9">
        <v>43957</v>
      </c>
      <c r="I75">
        <v>1.02255460588793</v>
      </c>
      <c r="J75">
        <v>1.0534188034187999</v>
      </c>
      <c r="K75">
        <v>0.99050332383665696</v>
      </c>
      <c r="N75" t="s">
        <v>154</v>
      </c>
      <c r="O75" t="s">
        <v>155</v>
      </c>
      <c r="P75" t="s">
        <v>156</v>
      </c>
      <c r="Q75" t="s">
        <v>155</v>
      </c>
      <c r="R75" t="s">
        <v>158</v>
      </c>
      <c r="S75">
        <v>74</v>
      </c>
      <c r="T75" t="s">
        <v>159</v>
      </c>
      <c r="U75" t="s">
        <v>155</v>
      </c>
      <c r="V75" t="s">
        <v>160</v>
      </c>
      <c r="W75" t="s">
        <v>155</v>
      </c>
      <c r="X75" t="s">
        <v>158</v>
      </c>
      <c r="Y75">
        <f t="shared" si="13"/>
        <v>75</v>
      </c>
      <c r="Z75" t="s">
        <v>159</v>
      </c>
      <c r="AA75" t="s">
        <v>155</v>
      </c>
      <c r="AB75" t="s">
        <v>161</v>
      </c>
      <c r="AC75" t="s">
        <v>155</v>
      </c>
      <c r="AD75" t="s">
        <v>158</v>
      </c>
      <c r="AE75">
        <f t="shared" si="14"/>
        <v>81</v>
      </c>
      <c r="AF75" t="s">
        <v>159</v>
      </c>
      <c r="AG75" t="s">
        <v>155</v>
      </c>
      <c r="AH75" t="s">
        <v>147</v>
      </c>
      <c r="AI75" t="s">
        <v>155</v>
      </c>
      <c r="AJ75" t="s">
        <v>158</v>
      </c>
      <c r="AK75" t="s">
        <v>155</v>
      </c>
      <c r="AL75" s="83" t="s">
        <v>240</v>
      </c>
      <c r="AM75" t="s">
        <v>155</v>
      </c>
      <c r="AN75" t="s">
        <v>159</v>
      </c>
      <c r="AO75" t="s">
        <v>155</v>
      </c>
      <c r="AP75" t="s">
        <v>162</v>
      </c>
      <c r="AQ75" t="s">
        <v>155</v>
      </c>
      <c r="AR75" t="s">
        <v>158</v>
      </c>
      <c r="AS75">
        <f t="shared" si="15"/>
        <v>0.99050332383665696</v>
      </c>
      <c r="AT75" t="s">
        <v>159</v>
      </c>
      <c r="AU75" t="s">
        <v>155</v>
      </c>
      <c r="AV75" t="s">
        <v>163</v>
      </c>
      <c r="AW75" t="s">
        <v>155</v>
      </c>
      <c r="AX75" t="s">
        <v>158</v>
      </c>
      <c r="AY75">
        <f t="shared" si="16"/>
        <v>1.02255460588793</v>
      </c>
      <c r="AZ75" t="s">
        <v>159</v>
      </c>
      <c r="BA75" t="s">
        <v>155</v>
      </c>
      <c r="BB75" t="s">
        <v>164</v>
      </c>
      <c r="BC75" t="s">
        <v>155</v>
      </c>
      <c r="BD75" t="s">
        <v>158</v>
      </c>
      <c r="BE75">
        <f t="shared" si="17"/>
        <v>1.0534188034187999</v>
      </c>
      <c r="BF75" t="s">
        <v>159</v>
      </c>
      <c r="BG75" t="s">
        <v>155</v>
      </c>
      <c r="BH75" t="s">
        <v>152</v>
      </c>
      <c r="BI75" t="s">
        <v>155</v>
      </c>
      <c r="BJ75" t="s">
        <v>158</v>
      </c>
      <c r="BK75">
        <f t="shared" si="18"/>
        <v>0.99</v>
      </c>
      <c r="BL75" t="s">
        <v>159</v>
      </c>
      <c r="BM75" t="s">
        <v>155</v>
      </c>
      <c r="BN75" t="s">
        <v>151</v>
      </c>
      <c r="BO75" t="s">
        <v>155</v>
      </c>
      <c r="BP75" t="s">
        <v>158</v>
      </c>
      <c r="BQ75">
        <f t="shared" si="19"/>
        <v>1.02</v>
      </c>
      <c r="BR75" t="s">
        <v>159</v>
      </c>
      <c r="BS75" t="s">
        <v>155</v>
      </c>
      <c r="BT75" t="s">
        <v>246</v>
      </c>
      <c r="BU75" t="s">
        <v>155</v>
      </c>
      <c r="BV75" t="s">
        <v>158</v>
      </c>
      <c r="BW75">
        <f t="shared" si="20"/>
        <v>1.05</v>
      </c>
      <c r="BX75" t="s">
        <v>159</v>
      </c>
      <c r="BY75" t="s">
        <v>155</v>
      </c>
      <c r="BZ75" t="s">
        <v>247</v>
      </c>
      <c r="CA75" t="s">
        <v>155</v>
      </c>
      <c r="CB75" t="s">
        <v>158</v>
      </c>
      <c r="CC75">
        <f t="shared" si="21"/>
        <v>1.02</v>
      </c>
      <c r="CD75" t="s">
        <v>159</v>
      </c>
      <c r="CE75" t="s">
        <v>155</v>
      </c>
      <c r="CF75" t="s">
        <v>165</v>
      </c>
      <c r="CG75" t="s">
        <v>155</v>
      </c>
      <c r="CH75" t="s">
        <v>158</v>
      </c>
      <c r="CI75">
        <f t="shared" si="22"/>
        <v>1.05</v>
      </c>
      <c r="CJ75" t="s">
        <v>166</v>
      </c>
      <c r="CK75" t="s">
        <v>159</v>
      </c>
      <c r="CL75" t="str">
        <f t="shared" si="23"/>
        <v>{"window_index":74,"window_t_start":75,"window_t_end":81,"Data":"2020-05-06","R_e_median":0.990503323836657,"R_e_q0025":1.02255460588793,"R_e_q0975":1.0534188034188,"fit":0.99,"lwr":1.02,"upr":1.05,"low":1.02,"high":1.05},</v>
      </c>
      <c r="DE75">
        <v>0.99</v>
      </c>
    </row>
    <row r="76" spans="1:109">
      <c r="A76" s="9">
        <f t="shared" si="12"/>
        <v>43951</v>
      </c>
      <c r="B76" s="9">
        <v>43953</v>
      </c>
      <c r="C76">
        <v>75</v>
      </c>
      <c r="D76" s="11">
        <v>75</v>
      </c>
      <c r="E76" s="11">
        <v>76</v>
      </c>
      <c r="F76" s="11">
        <v>82</v>
      </c>
      <c r="G76" s="11">
        <v>80</v>
      </c>
      <c r="H76" s="9">
        <v>43958</v>
      </c>
      <c r="I76">
        <v>0.98219373219373196</v>
      </c>
      <c r="J76">
        <v>1.0403608736942001</v>
      </c>
      <c r="K76">
        <v>1.0083095916429199</v>
      </c>
      <c r="N76" t="s">
        <v>154</v>
      </c>
      <c r="O76" t="s">
        <v>155</v>
      </c>
      <c r="P76" t="s">
        <v>156</v>
      </c>
      <c r="Q76" t="s">
        <v>155</v>
      </c>
      <c r="R76" t="s">
        <v>158</v>
      </c>
      <c r="S76">
        <v>75</v>
      </c>
      <c r="T76" t="s">
        <v>159</v>
      </c>
      <c r="U76" t="s">
        <v>155</v>
      </c>
      <c r="V76" t="s">
        <v>160</v>
      </c>
      <c r="W76" t="s">
        <v>155</v>
      </c>
      <c r="X76" t="s">
        <v>158</v>
      </c>
      <c r="Y76">
        <f t="shared" si="13"/>
        <v>76</v>
      </c>
      <c r="Z76" t="s">
        <v>159</v>
      </c>
      <c r="AA76" t="s">
        <v>155</v>
      </c>
      <c r="AB76" t="s">
        <v>161</v>
      </c>
      <c r="AC76" t="s">
        <v>155</v>
      </c>
      <c r="AD76" t="s">
        <v>158</v>
      </c>
      <c r="AE76">
        <f t="shared" si="14"/>
        <v>82</v>
      </c>
      <c r="AF76" t="s">
        <v>159</v>
      </c>
      <c r="AG76" t="s">
        <v>155</v>
      </c>
      <c r="AH76" t="s">
        <v>147</v>
      </c>
      <c r="AI76" t="s">
        <v>155</v>
      </c>
      <c r="AJ76" t="s">
        <v>158</v>
      </c>
      <c r="AK76" t="s">
        <v>155</v>
      </c>
      <c r="AL76" s="83" t="s">
        <v>241</v>
      </c>
      <c r="AM76" t="s">
        <v>155</v>
      </c>
      <c r="AN76" t="s">
        <v>159</v>
      </c>
      <c r="AO76" t="s">
        <v>155</v>
      </c>
      <c r="AP76" t="s">
        <v>162</v>
      </c>
      <c r="AQ76" t="s">
        <v>155</v>
      </c>
      <c r="AR76" t="s">
        <v>158</v>
      </c>
      <c r="AS76">
        <f t="shared" si="15"/>
        <v>1.0083095916429199</v>
      </c>
      <c r="AT76" t="s">
        <v>159</v>
      </c>
      <c r="AU76" t="s">
        <v>155</v>
      </c>
      <c r="AV76" t="s">
        <v>163</v>
      </c>
      <c r="AW76" t="s">
        <v>155</v>
      </c>
      <c r="AX76" t="s">
        <v>158</v>
      </c>
      <c r="AY76">
        <f t="shared" si="16"/>
        <v>0.98219373219373196</v>
      </c>
      <c r="AZ76" t="s">
        <v>159</v>
      </c>
      <c r="BA76" t="s">
        <v>155</v>
      </c>
      <c r="BB76" t="s">
        <v>164</v>
      </c>
      <c r="BC76" t="s">
        <v>155</v>
      </c>
      <c r="BD76" t="s">
        <v>158</v>
      </c>
      <c r="BE76">
        <f t="shared" si="17"/>
        <v>1.0403608736942001</v>
      </c>
      <c r="BF76" t="s">
        <v>159</v>
      </c>
      <c r="BG76" t="s">
        <v>155</v>
      </c>
      <c r="BH76" t="s">
        <v>152</v>
      </c>
      <c r="BI76" t="s">
        <v>155</v>
      </c>
      <c r="BJ76" t="s">
        <v>158</v>
      </c>
      <c r="BK76">
        <f t="shared" si="18"/>
        <v>1.01</v>
      </c>
      <c r="BL76" t="s">
        <v>159</v>
      </c>
      <c r="BM76" t="s">
        <v>155</v>
      </c>
      <c r="BN76" t="s">
        <v>151</v>
      </c>
      <c r="BO76" t="s">
        <v>155</v>
      </c>
      <c r="BP76" t="s">
        <v>158</v>
      </c>
      <c r="BQ76">
        <f t="shared" si="19"/>
        <v>0.98</v>
      </c>
      <c r="BR76" t="s">
        <v>159</v>
      </c>
      <c r="BS76" t="s">
        <v>155</v>
      </c>
      <c r="BT76" t="s">
        <v>246</v>
      </c>
      <c r="BU76" t="s">
        <v>155</v>
      </c>
      <c r="BV76" t="s">
        <v>158</v>
      </c>
      <c r="BW76">
        <f t="shared" si="20"/>
        <v>1.04</v>
      </c>
      <c r="BX76" t="s">
        <v>159</v>
      </c>
      <c r="BY76" t="s">
        <v>155</v>
      </c>
      <c r="BZ76" t="s">
        <v>247</v>
      </c>
      <c r="CA76" t="s">
        <v>155</v>
      </c>
      <c r="CB76" t="s">
        <v>158</v>
      </c>
      <c r="CC76">
        <f t="shared" si="21"/>
        <v>0.98</v>
      </c>
      <c r="CD76" t="s">
        <v>159</v>
      </c>
      <c r="CE76" t="s">
        <v>155</v>
      </c>
      <c r="CF76" t="s">
        <v>165</v>
      </c>
      <c r="CG76" t="s">
        <v>155</v>
      </c>
      <c r="CH76" t="s">
        <v>158</v>
      </c>
      <c r="CI76">
        <f t="shared" si="22"/>
        <v>1.04</v>
      </c>
      <c r="CJ76" t="s">
        <v>166</v>
      </c>
      <c r="CK76" t="s">
        <v>159</v>
      </c>
      <c r="CL76" t="str">
        <f t="shared" si="23"/>
        <v>{"window_index":75,"window_t_start":76,"window_t_end":82,"Data":"2020-05-07","R_e_median":1.00830959164292,"R_e_q0025":0.982193732193732,"R_e_q0975":1.0403608736942,"fit":1.01,"lwr":0.98,"upr":1.04,"low":0.98,"high":1.04},</v>
      </c>
      <c r="DE76">
        <v>1.01</v>
      </c>
    </row>
    <row r="77" spans="1:109">
      <c r="A77" s="9">
        <f t="shared" si="12"/>
        <v>43952</v>
      </c>
      <c r="B77" s="9">
        <v>43954</v>
      </c>
      <c r="C77">
        <v>76</v>
      </c>
      <c r="D77" s="11">
        <v>76</v>
      </c>
      <c r="E77" s="11">
        <v>77</v>
      </c>
      <c r="F77" s="11">
        <v>83</v>
      </c>
      <c r="G77" s="11">
        <v>81</v>
      </c>
      <c r="H77" s="9">
        <v>43959</v>
      </c>
      <c r="I77">
        <v>0.99643874643874697</v>
      </c>
      <c r="J77">
        <v>1.0546058879392199</v>
      </c>
      <c r="K77">
        <v>1.0249287749287701</v>
      </c>
      <c r="N77" t="s">
        <v>154</v>
      </c>
      <c r="O77" t="s">
        <v>155</v>
      </c>
      <c r="P77" t="s">
        <v>156</v>
      </c>
      <c r="Q77" t="s">
        <v>155</v>
      </c>
      <c r="R77" t="s">
        <v>158</v>
      </c>
      <c r="S77">
        <v>76</v>
      </c>
      <c r="T77" t="s">
        <v>159</v>
      </c>
      <c r="U77" t="s">
        <v>155</v>
      </c>
      <c r="V77" t="s">
        <v>160</v>
      </c>
      <c r="W77" t="s">
        <v>155</v>
      </c>
      <c r="X77" t="s">
        <v>158</v>
      </c>
      <c r="Y77">
        <f t="shared" si="13"/>
        <v>77</v>
      </c>
      <c r="Z77" t="s">
        <v>159</v>
      </c>
      <c r="AA77" t="s">
        <v>155</v>
      </c>
      <c r="AB77" t="s">
        <v>161</v>
      </c>
      <c r="AC77" t="s">
        <v>155</v>
      </c>
      <c r="AD77" t="s">
        <v>158</v>
      </c>
      <c r="AE77">
        <f t="shared" si="14"/>
        <v>83</v>
      </c>
      <c r="AF77" t="s">
        <v>159</v>
      </c>
      <c r="AG77" t="s">
        <v>155</v>
      </c>
      <c r="AH77" t="s">
        <v>147</v>
      </c>
      <c r="AI77" t="s">
        <v>155</v>
      </c>
      <c r="AJ77" t="s">
        <v>158</v>
      </c>
      <c r="AK77" t="s">
        <v>155</v>
      </c>
      <c r="AL77" s="83" t="s">
        <v>242</v>
      </c>
      <c r="AM77" t="s">
        <v>155</v>
      </c>
      <c r="AN77" t="s">
        <v>159</v>
      </c>
      <c r="AO77" t="s">
        <v>155</v>
      </c>
      <c r="AP77" t="s">
        <v>162</v>
      </c>
      <c r="AQ77" t="s">
        <v>155</v>
      </c>
      <c r="AR77" t="s">
        <v>158</v>
      </c>
      <c r="AS77">
        <f t="shared" si="15"/>
        <v>1.0249287749287701</v>
      </c>
      <c r="AT77" t="s">
        <v>159</v>
      </c>
      <c r="AU77" t="s">
        <v>155</v>
      </c>
      <c r="AV77" t="s">
        <v>163</v>
      </c>
      <c r="AW77" t="s">
        <v>155</v>
      </c>
      <c r="AX77" t="s">
        <v>158</v>
      </c>
      <c r="AY77">
        <f t="shared" si="16"/>
        <v>0.99643874643874697</v>
      </c>
      <c r="AZ77" t="s">
        <v>159</v>
      </c>
      <c r="BA77" t="s">
        <v>155</v>
      </c>
      <c r="BB77" t="s">
        <v>164</v>
      </c>
      <c r="BC77" t="s">
        <v>155</v>
      </c>
      <c r="BD77" t="s">
        <v>158</v>
      </c>
      <c r="BE77">
        <f t="shared" si="17"/>
        <v>1.0546058879392199</v>
      </c>
      <c r="BF77" t="s">
        <v>159</v>
      </c>
      <c r="BG77" t="s">
        <v>155</v>
      </c>
      <c r="BH77" t="s">
        <v>152</v>
      </c>
      <c r="BI77" t="s">
        <v>155</v>
      </c>
      <c r="BJ77" t="s">
        <v>158</v>
      </c>
      <c r="BK77">
        <f t="shared" si="18"/>
        <v>1.02</v>
      </c>
      <c r="BL77" t="s">
        <v>159</v>
      </c>
      <c r="BM77" t="s">
        <v>155</v>
      </c>
      <c r="BN77" t="s">
        <v>151</v>
      </c>
      <c r="BO77" t="s">
        <v>155</v>
      </c>
      <c r="BP77" t="s">
        <v>158</v>
      </c>
      <c r="BQ77">
        <f t="shared" si="19"/>
        <v>1</v>
      </c>
      <c r="BR77" t="s">
        <v>159</v>
      </c>
      <c r="BS77" t="s">
        <v>155</v>
      </c>
      <c r="BT77" t="s">
        <v>246</v>
      </c>
      <c r="BU77" t="s">
        <v>155</v>
      </c>
      <c r="BV77" t="s">
        <v>158</v>
      </c>
      <c r="BW77">
        <f t="shared" si="20"/>
        <v>1.05</v>
      </c>
      <c r="BX77" t="s">
        <v>159</v>
      </c>
      <c r="BY77" t="s">
        <v>155</v>
      </c>
      <c r="BZ77" t="s">
        <v>247</v>
      </c>
      <c r="CA77" t="s">
        <v>155</v>
      </c>
      <c r="CB77" t="s">
        <v>158</v>
      </c>
      <c r="CC77">
        <f t="shared" si="21"/>
        <v>1</v>
      </c>
      <c r="CD77" t="s">
        <v>159</v>
      </c>
      <c r="CE77" t="s">
        <v>155</v>
      </c>
      <c r="CF77" t="s">
        <v>165</v>
      </c>
      <c r="CG77" t="s">
        <v>155</v>
      </c>
      <c r="CH77" t="s">
        <v>158</v>
      </c>
      <c r="CI77">
        <f t="shared" si="22"/>
        <v>1.05</v>
      </c>
      <c r="CJ77" t="s">
        <v>166</v>
      </c>
      <c r="CK77" t="s">
        <v>159</v>
      </c>
      <c r="CL77" t="str">
        <f t="shared" si="23"/>
        <v>{"window_index":76,"window_t_start":77,"window_t_end":83,"Data":"2020-05-08","R_e_median":1.02492877492877,"R_e_q0025":0.996438746438747,"R_e_q0975":1.05460588793922,"fit":1.02,"lwr":1,"upr":1.05,"low":1,"high":1.05},</v>
      </c>
      <c r="DE77">
        <v>1.02</v>
      </c>
    </row>
    <row r="78" spans="1:109">
      <c r="A78" s="9">
        <f t="shared" si="12"/>
        <v>43953</v>
      </c>
      <c r="B78" s="9">
        <v>43955</v>
      </c>
      <c r="C78">
        <v>77</v>
      </c>
      <c r="D78" s="11">
        <v>77</v>
      </c>
      <c r="E78" s="11">
        <v>78</v>
      </c>
      <c r="F78" s="11">
        <v>84</v>
      </c>
      <c r="G78" s="11">
        <v>82</v>
      </c>
      <c r="H78" s="9">
        <v>43960</v>
      </c>
      <c r="I78">
        <v>0.96320037986704599</v>
      </c>
      <c r="J78">
        <v>1.02849002849002</v>
      </c>
      <c r="K78">
        <v>0.99406457739791099</v>
      </c>
      <c r="N78" t="s">
        <v>154</v>
      </c>
      <c r="O78" t="s">
        <v>155</v>
      </c>
      <c r="P78" t="s">
        <v>156</v>
      </c>
      <c r="Q78" t="s">
        <v>155</v>
      </c>
      <c r="R78" t="s">
        <v>158</v>
      </c>
      <c r="S78">
        <v>77</v>
      </c>
      <c r="T78" t="s">
        <v>159</v>
      </c>
      <c r="U78" t="s">
        <v>155</v>
      </c>
      <c r="V78" t="s">
        <v>160</v>
      </c>
      <c r="W78" t="s">
        <v>155</v>
      </c>
      <c r="X78" t="s">
        <v>158</v>
      </c>
      <c r="Y78">
        <f t="shared" si="13"/>
        <v>78</v>
      </c>
      <c r="Z78" t="s">
        <v>159</v>
      </c>
      <c r="AA78" t="s">
        <v>155</v>
      </c>
      <c r="AB78" t="s">
        <v>161</v>
      </c>
      <c r="AC78" t="s">
        <v>155</v>
      </c>
      <c r="AD78" t="s">
        <v>158</v>
      </c>
      <c r="AE78">
        <f t="shared" si="14"/>
        <v>84</v>
      </c>
      <c r="AF78" t="s">
        <v>159</v>
      </c>
      <c r="AG78" t="s">
        <v>155</v>
      </c>
      <c r="AH78" t="s">
        <v>147</v>
      </c>
      <c r="AI78" t="s">
        <v>155</v>
      </c>
      <c r="AJ78" t="s">
        <v>158</v>
      </c>
      <c r="AK78" t="s">
        <v>155</v>
      </c>
      <c r="AL78" s="83" t="s">
        <v>243</v>
      </c>
      <c r="AM78" t="s">
        <v>155</v>
      </c>
      <c r="AN78" t="s">
        <v>159</v>
      </c>
      <c r="AO78" t="s">
        <v>155</v>
      </c>
      <c r="AP78" t="s">
        <v>162</v>
      </c>
      <c r="AQ78" t="s">
        <v>155</v>
      </c>
      <c r="AR78" t="s">
        <v>158</v>
      </c>
      <c r="AS78">
        <f t="shared" si="15"/>
        <v>0.99406457739791099</v>
      </c>
      <c r="AT78" t="s">
        <v>159</v>
      </c>
      <c r="AU78" t="s">
        <v>155</v>
      </c>
      <c r="AV78" t="s">
        <v>163</v>
      </c>
      <c r="AW78" t="s">
        <v>155</v>
      </c>
      <c r="AX78" t="s">
        <v>158</v>
      </c>
      <c r="AY78">
        <f t="shared" si="16"/>
        <v>0.96320037986704599</v>
      </c>
      <c r="AZ78" t="s">
        <v>159</v>
      </c>
      <c r="BA78" t="s">
        <v>155</v>
      </c>
      <c r="BB78" t="s">
        <v>164</v>
      </c>
      <c r="BC78" t="s">
        <v>155</v>
      </c>
      <c r="BD78" t="s">
        <v>158</v>
      </c>
      <c r="BE78">
        <f t="shared" si="17"/>
        <v>1.02849002849002</v>
      </c>
      <c r="BF78" t="s">
        <v>159</v>
      </c>
      <c r="BG78" t="s">
        <v>155</v>
      </c>
      <c r="BH78" t="s">
        <v>152</v>
      </c>
      <c r="BI78" t="s">
        <v>155</v>
      </c>
      <c r="BJ78" t="s">
        <v>158</v>
      </c>
      <c r="BK78">
        <f t="shared" si="18"/>
        <v>0.99</v>
      </c>
      <c r="BL78" t="s">
        <v>159</v>
      </c>
      <c r="BM78" t="s">
        <v>155</v>
      </c>
      <c r="BN78" t="s">
        <v>151</v>
      </c>
      <c r="BO78" t="s">
        <v>155</v>
      </c>
      <c r="BP78" t="s">
        <v>158</v>
      </c>
      <c r="BQ78">
        <f t="shared" si="19"/>
        <v>0.96</v>
      </c>
      <c r="BR78" t="s">
        <v>159</v>
      </c>
      <c r="BS78" t="s">
        <v>155</v>
      </c>
      <c r="BT78" t="s">
        <v>246</v>
      </c>
      <c r="BU78" t="s">
        <v>155</v>
      </c>
      <c r="BV78" t="s">
        <v>158</v>
      </c>
      <c r="BW78">
        <f t="shared" si="20"/>
        <v>1.03</v>
      </c>
      <c r="BX78" t="s">
        <v>159</v>
      </c>
      <c r="BY78" t="s">
        <v>155</v>
      </c>
      <c r="BZ78" t="s">
        <v>247</v>
      </c>
      <c r="CA78" t="s">
        <v>155</v>
      </c>
      <c r="CB78" t="s">
        <v>158</v>
      </c>
      <c r="CC78">
        <f t="shared" si="21"/>
        <v>0.96</v>
      </c>
      <c r="CD78" t="s">
        <v>159</v>
      </c>
      <c r="CE78" t="s">
        <v>155</v>
      </c>
      <c r="CF78" t="s">
        <v>165</v>
      </c>
      <c r="CG78" t="s">
        <v>155</v>
      </c>
      <c r="CH78" t="s">
        <v>158</v>
      </c>
      <c r="CI78">
        <f t="shared" si="22"/>
        <v>1.03</v>
      </c>
      <c r="CJ78" t="s">
        <v>166</v>
      </c>
      <c r="CK78" t="s">
        <v>159</v>
      </c>
      <c r="CL78" t="str">
        <f t="shared" si="23"/>
        <v>{"window_index":77,"window_t_start":78,"window_t_end":84,"Data":"2020-05-09","R_e_median":0.994064577397911,"R_e_q0025":0.963200379867046,"R_e_q0975":1.02849002849002,"fit":0.99,"lwr":0.96,"upr":1.03,"low":0.96,"high":1.03},</v>
      </c>
      <c r="DE78">
        <v>0.99</v>
      </c>
    </row>
    <row r="79" spans="1:109">
      <c r="A79" s="9">
        <f t="shared" si="12"/>
        <v>43954</v>
      </c>
      <c r="B79" s="9">
        <v>43956</v>
      </c>
      <c r="C79">
        <v>78</v>
      </c>
      <c r="D79" s="11">
        <v>78</v>
      </c>
      <c r="E79" s="11">
        <v>79</v>
      </c>
      <c r="F79" s="11">
        <v>85</v>
      </c>
      <c r="G79" s="11">
        <v>83</v>
      </c>
      <c r="H79" s="9">
        <v>43961</v>
      </c>
      <c r="I79">
        <v>0.91927825261158702</v>
      </c>
      <c r="J79">
        <v>0.97507122507122501</v>
      </c>
      <c r="K79">
        <v>0.94420702754036001</v>
      </c>
      <c r="N79" t="s">
        <v>154</v>
      </c>
      <c r="O79" t="s">
        <v>155</v>
      </c>
      <c r="P79" t="s">
        <v>156</v>
      </c>
      <c r="Q79" t="s">
        <v>155</v>
      </c>
      <c r="R79" t="s">
        <v>158</v>
      </c>
      <c r="S79">
        <v>78</v>
      </c>
      <c r="T79" t="s">
        <v>159</v>
      </c>
      <c r="U79" t="s">
        <v>155</v>
      </c>
      <c r="V79" t="s">
        <v>160</v>
      </c>
      <c r="W79" t="s">
        <v>155</v>
      </c>
      <c r="X79" t="s">
        <v>158</v>
      </c>
      <c r="Y79">
        <f t="shared" si="13"/>
        <v>79</v>
      </c>
      <c r="Z79" t="s">
        <v>159</v>
      </c>
      <c r="AA79" t="s">
        <v>155</v>
      </c>
      <c r="AB79" t="s">
        <v>161</v>
      </c>
      <c r="AC79" t="s">
        <v>155</v>
      </c>
      <c r="AD79" t="s">
        <v>158</v>
      </c>
      <c r="AE79">
        <f t="shared" si="14"/>
        <v>85</v>
      </c>
      <c r="AF79" t="s">
        <v>159</v>
      </c>
      <c r="AG79" t="s">
        <v>155</v>
      </c>
      <c r="AH79" t="s">
        <v>147</v>
      </c>
      <c r="AI79" t="s">
        <v>155</v>
      </c>
      <c r="AJ79" t="s">
        <v>158</v>
      </c>
      <c r="AK79" t="s">
        <v>155</v>
      </c>
      <c r="AL79" s="83" t="s">
        <v>244</v>
      </c>
      <c r="AM79" t="s">
        <v>155</v>
      </c>
      <c r="AN79" t="s">
        <v>159</v>
      </c>
      <c r="AO79" t="s">
        <v>155</v>
      </c>
      <c r="AP79" t="s">
        <v>162</v>
      </c>
      <c r="AQ79" t="s">
        <v>155</v>
      </c>
      <c r="AR79" t="s">
        <v>158</v>
      </c>
      <c r="AS79">
        <f t="shared" si="15"/>
        <v>0.94420702754036001</v>
      </c>
      <c r="AT79" t="s">
        <v>159</v>
      </c>
      <c r="AU79" t="s">
        <v>155</v>
      </c>
      <c r="AV79" t="s">
        <v>163</v>
      </c>
      <c r="AW79" t="s">
        <v>155</v>
      </c>
      <c r="AX79" t="s">
        <v>158</v>
      </c>
      <c r="AY79">
        <f t="shared" si="16"/>
        <v>0.91927825261158702</v>
      </c>
      <c r="AZ79" t="s">
        <v>159</v>
      </c>
      <c r="BA79" t="s">
        <v>155</v>
      </c>
      <c r="BB79" t="s">
        <v>164</v>
      </c>
      <c r="BC79" t="s">
        <v>155</v>
      </c>
      <c r="BD79" t="s">
        <v>158</v>
      </c>
      <c r="BE79">
        <f t="shared" si="17"/>
        <v>0.97507122507122501</v>
      </c>
      <c r="BF79" t="s">
        <v>159</v>
      </c>
      <c r="BG79" t="s">
        <v>155</v>
      </c>
      <c r="BH79" t="s">
        <v>152</v>
      </c>
      <c r="BI79" t="s">
        <v>155</v>
      </c>
      <c r="BJ79" t="s">
        <v>158</v>
      </c>
      <c r="BK79">
        <f t="shared" si="18"/>
        <v>0.94</v>
      </c>
      <c r="BL79" t="s">
        <v>159</v>
      </c>
      <c r="BM79" t="s">
        <v>155</v>
      </c>
      <c r="BN79" t="s">
        <v>151</v>
      </c>
      <c r="BO79" t="s">
        <v>155</v>
      </c>
      <c r="BP79" t="s">
        <v>158</v>
      </c>
      <c r="BQ79">
        <f t="shared" si="19"/>
        <v>0.92</v>
      </c>
      <c r="BR79" t="s">
        <v>159</v>
      </c>
      <c r="BS79" t="s">
        <v>155</v>
      </c>
      <c r="BT79" t="s">
        <v>246</v>
      </c>
      <c r="BU79" t="s">
        <v>155</v>
      </c>
      <c r="BV79" t="s">
        <v>158</v>
      </c>
      <c r="BW79">
        <f t="shared" si="20"/>
        <v>0.98</v>
      </c>
      <c r="BX79" t="s">
        <v>159</v>
      </c>
      <c r="BY79" t="s">
        <v>155</v>
      </c>
      <c r="BZ79" t="s">
        <v>247</v>
      </c>
      <c r="CA79" t="s">
        <v>155</v>
      </c>
      <c r="CB79" t="s">
        <v>158</v>
      </c>
      <c r="CC79">
        <f t="shared" si="21"/>
        <v>0.92</v>
      </c>
      <c r="CD79" t="s">
        <v>159</v>
      </c>
      <c r="CE79" t="s">
        <v>155</v>
      </c>
      <c r="CF79" t="s">
        <v>165</v>
      </c>
      <c r="CG79" t="s">
        <v>155</v>
      </c>
      <c r="CH79" t="s">
        <v>158</v>
      </c>
      <c r="CI79">
        <f t="shared" si="22"/>
        <v>0.98</v>
      </c>
      <c r="CJ79" t="s">
        <v>166</v>
      </c>
      <c r="CK79" t="s">
        <v>159</v>
      </c>
      <c r="CL79" t="str">
        <f t="shared" si="23"/>
        <v>{"window_index":78,"window_t_start":79,"window_t_end":85,"Data":"2020-05-10","R_e_median":0.94420702754036,"R_e_q0025":0.919278252611587,"R_e_q0975":0.975071225071225,"fit":0.94,"lwr":0.92,"upr":0.98,"low":0.92,"high":0.98},</v>
      </c>
      <c r="DE79">
        <v>0.94</v>
      </c>
    </row>
    <row r="80" spans="1:109">
      <c r="A80" s="9">
        <f t="shared" si="12"/>
        <v>43955</v>
      </c>
      <c r="B80" s="9">
        <v>43957</v>
      </c>
      <c r="C80">
        <v>79</v>
      </c>
      <c r="D80" s="11">
        <v>79</v>
      </c>
      <c r="E80" s="11">
        <v>80</v>
      </c>
      <c r="F80" s="11">
        <v>86</v>
      </c>
      <c r="G80" s="11">
        <v>84</v>
      </c>
      <c r="H80" s="9">
        <v>43962</v>
      </c>
      <c r="I80">
        <v>0.88960113960113896</v>
      </c>
      <c r="J80">
        <v>0.938271604938269</v>
      </c>
      <c r="K80">
        <v>0.91512345679012597</v>
      </c>
      <c r="N80" t="s">
        <v>154</v>
      </c>
      <c r="O80" t="s">
        <v>155</v>
      </c>
      <c r="P80" t="s">
        <v>156</v>
      </c>
      <c r="Q80" t="s">
        <v>155</v>
      </c>
      <c r="R80" t="s">
        <v>158</v>
      </c>
      <c r="S80">
        <v>79</v>
      </c>
      <c r="T80" t="s">
        <v>159</v>
      </c>
      <c r="U80" t="s">
        <v>155</v>
      </c>
      <c r="V80" t="s">
        <v>160</v>
      </c>
      <c r="W80" t="s">
        <v>155</v>
      </c>
      <c r="X80" t="s">
        <v>158</v>
      </c>
      <c r="Y80">
        <f t="shared" si="13"/>
        <v>80</v>
      </c>
      <c r="Z80" t="s">
        <v>159</v>
      </c>
      <c r="AA80" t="s">
        <v>155</v>
      </c>
      <c r="AB80" t="s">
        <v>161</v>
      </c>
      <c r="AC80" t="s">
        <v>155</v>
      </c>
      <c r="AD80" t="s">
        <v>158</v>
      </c>
      <c r="AE80">
        <f t="shared" si="14"/>
        <v>86</v>
      </c>
      <c r="AF80" t="s">
        <v>159</v>
      </c>
      <c r="AG80" t="s">
        <v>155</v>
      </c>
      <c r="AH80" t="s">
        <v>147</v>
      </c>
      <c r="AI80" t="s">
        <v>155</v>
      </c>
      <c r="AJ80" t="s">
        <v>158</v>
      </c>
      <c r="AK80" t="s">
        <v>155</v>
      </c>
      <c r="AL80" s="83" t="s">
        <v>245</v>
      </c>
      <c r="AM80" t="s">
        <v>155</v>
      </c>
      <c r="AN80" t="s">
        <v>159</v>
      </c>
      <c r="AO80" t="s">
        <v>155</v>
      </c>
      <c r="AP80" t="s">
        <v>162</v>
      </c>
      <c r="AQ80" t="s">
        <v>155</v>
      </c>
      <c r="AR80" t="s">
        <v>158</v>
      </c>
      <c r="AS80">
        <f t="shared" si="15"/>
        <v>0.91512345679012597</v>
      </c>
      <c r="AT80" t="s">
        <v>159</v>
      </c>
      <c r="AU80" t="s">
        <v>155</v>
      </c>
      <c r="AV80" t="s">
        <v>163</v>
      </c>
      <c r="AW80" t="s">
        <v>155</v>
      </c>
      <c r="AX80" t="s">
        <v>158</v>
      </c>
      <c r="AY80">
        <f t="shared" si="16"/>
        <v>0.88960113960113896</v>
      </c>
      <c r="AZ80" t="s">
        <v>159</v>
      </c>
      <c r="BA80" t="s">
        <v>155</v>
      </c>
      <c r="BB80" t="s">
        <v>164</v>
      </c>
      <c r="BC80" t="s">
        <v>155</v>
      </c>
      <c r="BD80" t="s">
        <v>158</v>
      </c>
      <c r="BE80">
        <f t="shared" si="17"/>
        <v>0.938271604938269</v>
      </c>
      <c r="BF80" t="s">
        <v>159</v>
      </c>
      <c r="BG80" t="s">
        <v>155</v>
      </c>
      <c r="BH80" t="s">
        <v>152</v>
      </c>
      <c r="BI80" t="s">
        <v>155</v>
      </c>
      <c r="BJ80" t="s">
        <v>158</v>
      </c>
      <c r="BK80">
        <f t="shared" si="18"/>
        <v>0.92</v>
      </c>
      <c r="BL80" t="s">
        <v>159</v>
      </c>
      <c r="BM80" t="s">
        <v>155</v>
      </c>
      <c r="BN80" t="s">
        <v>151</v>
      </c>
      <c r="BO80" t="s">
        <v>155</v>
      </c>
      <c r="BP80" t="s">
        <v>158</v>
      </c>
      <c r="BQ80">
        <f t="shared" si="19"/>
        <v>0.89</v>
      </c>
      <c r="BR80" t="s">
        <v>159</v>
      </c>
      <c r="BS80" t="s">
        <v>155</v>
      </c>
      <c r="BT80" t="s">
        <v>246</v>
      </c>
      <c r="BU80" t="s">
        <v>155</v>
      </c>
      <c r="BV80" t="s">
        <v>158</v>
      </c>
      <c r="BW80">
        <f t="shared" si="20"/>
        <v>0.94</v>
      </c>
      <c r="BX80" t="s">
        <v>159</v>
      </c>
      <c r="BY80" t="s">
        <v>155</v>
      </c>
      <c r="BZ80" t="s">
        <v>247</v>
      </c>
      <c r="CA80" t="s">
        <v>155</v>
      </c>
      <c r="CB80" t="s">
        <v>158</v>
      </c>
      <c r="CC80">
        <f t="shared" si="21"/>
        <v>0.89</v>
      </c>
      <c r="CD80" t="s">
        <v>159</v>
      </c>
      <c r="CE80" t="s">
        <v>155</v>
      </c>
      <c r="CF80" t="s">
        <v>165</v>
      </c>
      <c r="CG80" t="s">
        <v>155</v>
      </c>
      <c r="CH80" t="s">
        <v>158</v>
      </c>
      <c r="CI80">
        <f t="shared" si="22"/>
        <v>0.94</v>
      </c>
      <c r="CJ80" t="s">
        <v>166</v>
      </c>
      <c r="CK80" t="s">
        <v>159</v>
      </c>
      <c r="CL80" t="str">
        <f t="shared" si="23"/>
        <v>{"window_index":79,"window_t_start":80,"window_t_end":86,"Data":"2020-05-11","R_e_median":0.915123456790126,"R_e_q0025":0.889601139601139,"R_e_q0975":0.938271604938269,"fit":0.92,"lwr":0.89,"upr":0.94,"low":0.89,"high":0.94},</v>
      </c>
      <c r="DE80">
        <v>0.92</v>
      </c>
    </row>
    <row r="82" spans="1:90">
      <c r="H82" s="9">
        <v>43964</v>
      </c>
    </row>
    <row r="83" spans="1:90">
      <c r="H83" s="9">
        <v>43965</v>
      </c>
    </row>
    <row r="84" spans="1:90">
      <c r="H84" s="9">
        <v>43966</v>
      </c>
      <c r="J84" t="s">
        <v>116</v>
      </c>
      <c r="K84" t="s">
        <v>126</v>
      </c>
    </row>
    <row r="85" spans="1:90">
      <c r="H85" s="9">
        <v>43967</v>
      </c>
    </row>
    <row r="86" spans="1:90">
      <c r="H86" s="9">
        <v>43968</v>
      </c>
    </row>
    <row r="87" spans="1:90">
      <c r="H87" s="9">
        <v>43969</v>
      </c>
    </row>
    <row r="88" spans="1:90">
      <c r="H88" s="9">
        <v>43970</v>
      </c>
      <c r="J88" t="s">
        <v>128</v>
      </c>
      <c r="K88" t="s">
        <v>127</v>
      </c>
    </row>
    <row r="89" spans="1:90">
      <c r="H89" s="9">
        <v>43971</v>
      </c>
    </row>
    <row r="90" spans="1:90">
      <c r="H90" s="9">
        <v>43972</v>
      </c>
    </row>
    <row r="91" spans="1:90">
      <c r="H91" s="9"/>
    </row>
    <row r="92" spans="1:90">
      <c r="A92" s="9">
        <f t="shared" ref="A92:A93" si="24">H92-7</f>
        <v>43954</v>
      </c>
      <c r="B92" s="9">
        <v>43956</v>
      </c>
      <c r="C92">
        <v>78</v>
      </c>
      <c r="D92" s="11">
        <v>78</v>
      </c>
      <c r="E92" s="11">
        <v>79</v>
      </c>
      <c r="F92" s="11">
        <v>85</v>
      </c>
      <c r="G92" s="11">
        <v>83</v>
      </c>
      <c r="H92" s="9">
        <v>43961</v>
      </c>
      <c r="I92">
        <v>0.91927825261158702</v>
      </c>
      <c r="J92">
        <v>0.97507122507122501</v>
      </c>
      <c r="K92">
        <v>0.94420702754036001</v>
      </c>
    </row>
    <row r="93" spans="1:90" ht="17" thickBot="1">
      <c r="A93" s="9">
        <f t="shared" si="24"/>
        <v>43955</v>
      </c>
      <c r="B93" s="9">
        <v>43957</v>
      </c>
      <c r="C93">
        <v>79</v>
      </c>
      <c r="D93" s="11">
        <v>79</v>
      </c>
      <c r="E93" s="11">
        <v>80</v>
      </c>
      <c r="F93" s="11">
        <v>86</v>
      </c>
      <c r="G93" s="11">
        <v>84</v>
      </c>
      <c r="H93" s="9">
        <v>43962</v>
      </c>
      <c r="I93">
        <v>0.88960113960113896</v>
      </c>
      <c r="J93">
        <v>0.938271604938269</v>
      </c>
      <c r="K93">
        <v>0.91512345679012597</v>
      </c>
    </row>
    <row r="94" spans="1:90" ht="17" thickBot="1">
      <c r="A94" s="117">
        <v>43980</v>
      </c>
      <c r="B94" s="120"/>
      <c r="C94" s="120"/>
      <c r="D94" s="120"/>
      <c r="E94" s="120"/>
      <c r="F94" s="120"/>
      <c r="G94" s="120"/>
      <c r="H94" s="120"/>
      <c r="I94" s="120"/>
      <c r="J94" s="120"/>
      <c r="K94" s="121"/>
    </row>
    <row r="95" spans="1:90">
      <c r="I95" t="s">
        <v>69</v>
      </c>
      <c r="J95" t="s">
        <v>67</v>
      </c>
      <c r="K95" t="s">
        <v>68</v>
      </c>
    </row>
    <row r="96" spans="1:90">
      <c r="A96" s="9">
        <f t="shared" ref="A96:A97" si="25">H96-7</f>
        <v>43954</v>
      </c>
      <c r="B96" s="9">
        <v>43956</v>
      </c>
      <c r="C96">
        <v>78</v>
      </c>
      <c r="D96" s="11">
        <v>78</v>
      </c>
      <c r="E96" s="11">
        <v>79</v>
      </c>
      <c r="F96" s="11">
        <v>85</v>
      </c>
      <c r="G96" s="11">
        <v>83</v>
      </c>
      <c r="H96" s="9">
        <v>43961</v>
      </c>
      <c r="I96">
        <v>0.92616482682397305</v>
      </c>
      <c r="J96">
        <v>1.0258811936562</v>
      </c>
      <c r="K96">
        <v>0.97889662702904101</v>
      </c>
      <c r="N96" t="s">
        <v>154</v>
      </c>
      <c r="O96" t="s">
        <v>155</v>
      </c>
      <c r="P96" t="s">
        <v>156</v>
      </c>
      <c r="Q96" t="s">
        <v>155</v>
      </c>
      <c r="R96" t="s">
        <v>158</v>
      </c>
      <c r="S96">
        <v>78</v>
      </c>
      <c r="T96" t="s">
        <v>159</v>
      </c>
      <c r="U96" t="s">
        <v>155</v>
      </c>
      <c r="V96" t="s">
        <v>160</v>
      </c>
      <c r="W96" t="s">
        <v>155</v>
      </c>
      <c r="X96" t="s">
        <v>158</v>
      </c>
      <c r="Y96">
        <f t="shared" ref="Y96" si="26">S96+1</f>
        <v>79</v>
      </c>
      <c r="Z96" t="s">
        <v>159</v>
      </c>
      <c r="AA96" t="s">
        <v>155</v>
      </c>
      <c r="AB96" t="s">
        <v>161</v>
      </c>
      <c r="AC96" t="s">
        <v>155</v>
      </c>
      <c r="AD96" t="s">
        <v>158</v>
      </c>
      <c r="AE96">
        <f t="shared" ref="AE96" si="27">Y96+6</f>
        <v>85</v>
      </c>
      <c r="AF96" t="s">
        <v>159</v>
      </c>
      <c r="AG96" t="s">
        <v>155</v>
      </c>
      <c r="AH96" t="s">
        <v>147</v>
      </c>
      <c r="AI96" t="s">
        <v>155</v>
      </c>
      <c r="AJ96" t="s">
        <v>158</v>
      </c>
      <c r="AK96" t="s">
        <v>155</v>
      </c>
      <c r="AL96" s="83" t="s">
        <v>244</v>
      </c>
      <c r="AM96" t="s">
        <v>155</v>
      </c>
      <c r="AN96" t="s">
        <v>159</v>
      </c>
      <c r="AO96" t="s">
        <v>155</v>
      </c>
      <c r="AP96" t="s">
        <v>162</v>
      </c>
      <c r="AQ96" t="s">
        <v>155</v>
      </c>
      <c r="AR96" t="s">
        <v>158</v>
      </c>
      <c r="AS96">
        <f t="shared" ref="AS96" si="28">K96</f>
        <v>0.97889662702904101</v>
      </c>
      <c r="AT96" t="s">
        <v>159</v>
      </c>
      <c r="AU96" t="s">
        <v>155</v>
      </c>
      <c r="AV96" t="s">
        <v>163</v>
      </c>
      <c r="AW96" t="s">
        <v>155</v>
      </c>
      <c r="AX96" t="s">
        <v>158</v>
      </c>
      <c r="AY96">
        <f t="shared" ref="AY96" si="29">I96</f>
        <v>0.92616482682397305</v>
      </c>
      <c r="AZ96" t="s">
        <v>159</v>
      </c>
      <c r="BA96" t="s">
        <v>155</v>
      </c>
      <c r="BB96" t="s">
        <v>164</v>
      </c>
      <c r="BC96" t="s">
        <v>155</v>
      </c>
      <c r="BD96" t="s">
        <v>158</v>
      </c>
      <c r="BE96">
        <f t="shared" ref="BE96" si="30">J96</f>
        <v>1.0258811936562</v>
      </c>
      <c r="BF96" t="s">
        <v>159</v>
      </c>
      <c r="BG96" t="s">
        <v>155</v>
      </c>
      <c r="BH96" t="s">
        <v>152</v>
      </c>
      <c r="BI96" t="s">
        <v>155</v>
      </c>
      <c r="BJ96" t="s">
        <v>158</v>
      </c>
      <c r="BK96">
        <f t="shared" ref="BK96" si="31">ROUND(AS96,2)</f>
        <v>0.98</v>
      </c>
      <c r="BL96" t="s">
        <v>159</v>
      </c>
      <c r="BM96" t="s">
        <v>155</v>
      </c>
      <c r="BN96" t="s">
        <v>151</v>
      </c>
      <c r="BO96" t="s">
        <v>155</v>
      </c>
      <c r="BP96" t="s">
        <v>158</v>
      </c>
      <c r="BQ96">
        <f t="shared" ref="BQ96" si="32">ROUND(AY96,2)</f>
        <v>0.93</v>
      </c>
      <c r="BR96" t="s">
        <v>159</v>
      </c>
      <c r="BS96" t="s">
        <v>155</v>
      </c>
      <c r="BT96" t="s">
        <v>246</v>
      </c>
      <c r="BU96" t="s">
        <v>155</v>
      </c>
      <c r="BV96" t="s">
        <v>158</v>
      </c>
      <c r="BW96">
        <f t="shared" ref="BW96" si="33">ROUND(BE96,2)</f>
        <v>1.03</v>
      </c>
      <c r="BX96" t="s">
        <v>159</v>
      </c>
      <c r="BY96" t="s">
        <v>155</v>
      </c>
      <c r="BZ96" t="s">
        <v>247</v>
      </c>
      <c r="CA96" t="s">
        <v>155</v>
      </c>
      <c r="CB96" t="s">
        <v>158</v>
      </c>
      <c r="CC96">
        <f t="shared" ref="CC96" si="34">BQ96</f>
        <v>0.93</v>
      </c>
      <c r="CD96" t="s">
        <v>159</v>
      </c>
      <c r="CE96" t="s">
        <v>155</v>
      </c>
      <c r="CF96" t="s">
        <v>165</v>
      </c>
      <c r="CG96" t="s">
        <v>155</v>
      </c>
      <c r="CH96" t="s">
        <v>158</v>
      </c>
      <c r="CI96">
        <f t="shared" ref="CI96" si="35">BW96</f>
        <v>1.03</v>
      </c>
      <c r="CJ96" t="s">
        <v>166</v>
      </c>
      <c r="CK96" t="s">
        <v>159</v>
      </c>
      <c r="CL96" t="str">
        <f t="shared" ref="CL96" si="36">CONCATENATE(N96,O96,P96,Q96,R96,S96,T96,U96,V96,W96,X96,Y96,Z96,AA96,AB96,AC96,AD96,AE96,AF96,AG96,AH96,AI96,AJ96,AK96,AL96,AM96,AN96,AO96,AP96,AQ96,AR96,AS96,AT96,AU96,AV96,AW96,AX96,AY96,AZ96,BA96,BB96,BC96,BD96,BE96,BF96,BG96,BH96,BI96,BJ96,BK96,BL96,BM96,BN96,BO96,BP96,BQ96,BR96,BS96,BT96,BU96,BV96,BW96,BX96,BY96,BZ96,CA96,CB96,CC96,CD96,CE96,CF96,CG96,CH96,CI96,CJ96,CK96)</f>
        <v>{"window_index":78,"window_t_start":79,"window_t_end":85,"Data":"2020-05-10","R_e_median":0.978896627029041,"R_e_q0025":0.926164826823973,"R_e_q0975":1.0258811936562,"fit":0.98,"lwr":0.93,"upr":1.03,"low":0.93,"high":1.03},</v>
      </c>
    </row>
    <row r="97" spans="1:90">
      <c r="A97" s="9">
        <f t="shared" si="25"/>
        <v>43955</v>
      </c>
      <c r="B97" s="9">
        <v>43957</v>
      </c>
      <c r="C97">
        <v>79</v>
      </c>
      <c r="D97" s="11">
        <v>79</v>
      </c>
      <c r="E97" s="11">
        <v>80</v>
      </c>
      <c r="F97" s="11">
        <v>86</v>
      </c>
      <c r="G97" s="11">
        <v>84</v>
      </c>
      <c r="H97" s="9">
        <v>43962</v>
      </c>
      <c r="I97">
        <v>0.94798993301995904</v>
      </c>
      <c r="J97">
        <v>1.0246867384848899</v>
      </c>
      <c r="K97">
        <v>0.98059043636896204</v>
      </c>
      <c r="N97" t="s">
        <v>154</v>
      </c>
      <c r="O97" t="s">
        <v>155</v>
      </c>
      <c r="P97" t="s">
        <v>156</v>
      </c>
      <c r="Q97" t="s">
        <v>155</v>
      </c>
      <c r="R97" t="s">
        <v>158</v>
      </c>
      <c r="S97">
        <v>79</v>
      </c>
      <c r="T97" t="s">
        <v>159</v>
      </c>
      <c r="U97" t="s">
        <v>155</v>
      </c>
      <c r="V97" t="s">
        <v>160</v>
      </c>
      <c r="W97" t="s">
        <v>155</v>
      </c>
      <c r="X97" t="s">
        <v>158</v>
      </c>
      <c r="Y97">
        <f t="shared" ref="Y97:Y111" si="37">S97+1</f>
        <v>80</v>
      </c>
      <c r="Z97" t="s">
        <v>159</v>
      </c>
      <c r="AA97" t="s">
        <v>155</v>
      </c>
      <c r="AB97" t="s">
        <v>161</v>
      </c>
      <c r="AC97" t="s">
        <v>155</v>
      </c>
      <c r="AD97" t="s">
        <v>158</v>
      </c>
      <c r="AE97">
        <f t="shared" ref="AE97:AE111" si="38">Y97+6</f>
        <v>86</v>
      </c>
      <c r="AF97" t="s">
        <v>159</v>
      </c>
      <c r="AG97" t="s">
        <v>155</v>
      </c>
      <c r="AH97" t="s">
        <v>147</v>
      </c>
      <c r="AI97" t="s">
        <v>155</v>
      </c>
      <c r="AJ97" t="s">
        <v>158</v>
      </c>
      <c r="AK97" t="s">
        <v>155</v>
      </c>
      <c r="AL97" s="83" t="s">
        <v>245</v>
      </c>
      <c r="AM97" t="s">
        <v>155</v>
      </c>
      <c r="AN97" t="s">
        <v>159</v>
      </c>
      <c r="AO97" t="s">
        <v>155</v>
      </c>
      <c r="AP97" t="s">
        <v>162</v>
      </c>
      <c r="AQ97" t="s">
        <v>155</v>
      </c>
      <c r="AR97" t="s">
        <v>158</v>
      </c>
      <c r="AS97">
        <f t="shared" ref="AS97:AS111" si="39">K97</f>
        <v>0.98059043636896204</v>
      </c>
      <c r="AT97" t="s">
        <v>159</v>
      </c>
      <c r="AU97" t="s">
        <v>155</v>
      </c>
      <c r="AV97" t="s">
        <v>163</v>
      </c>
      <c r="AW97" t="s">
        <v>155</v>
      </c>
      <c r="AX97" t="s">
        <v>158</v>
      </c>
      <c r="AY97">
        <f t="shared" ref="AY97:AY111" si="40">I97</f>
        <v>0.94798993301995904</v>
      </c>
      <c r="AZ97" t="s">
        <v>159</v>
      </c>
      <c r="BA97" t="s">
        <v>155</v>
      </c>
      <c r="BB97" t="s">
        <v>164</v>
      </c>
      <c r="BC97" t="s">
        <v>155</v>
      </c>
      <c r="BD97" t="s">
        <v>158</v>
      </c>
      <c r="BE97">
        <f t="shared" ref="BE97:BE111" si="41">J97</f>
        <v>1.0246867384848899</v>
      </c>
      <c r="BF97" t="s">
        <v>159</v>
      </c>
      <c r="BG97" t="s">
        <v>155</v>
      </c>
      <c r="BH97" t="s">
        <v>152</v>
      </c>
      <c r="BI97" t="s">
        <v>155</v>
      </c>
      <c r="BJ97" t="s">
        <v>158</v>
      </c>
      <c r="BK97">
        <f t="shared" ref="BK97:BK111" si="42">ROUND(AS97,2)</f>
        <v>0.98</v>
      </c>
      <c r="BL97" t="s">
        <v>159</v>
      </c>
      <c r="BM97" t="s">
        <v>155</v>
      </c>
      <c r="BN97" t="s">
        <v>151</v>
      </c>
      <c r="BO97" t="s">
        <v>155</v>
      </c>
      <c r="BP97" t="s">
        <v>158</v>
      </c>
      <c r="BQ97">
        <f t="shared" ref="BQ97:BQ111" si="43">ROUND(AY97,2)</f>
        <v>0.95</v>
      </c>
      <c r="BR97" t="s">
        <v>159</v>
      </c>
      <c r="BS97" t="s">
        <v>155</v>
      </c>
      <c r="BT97" t="s">
        <v>246</v>
      </c>
      <c r="BU97" t="s">
        <v>155</v>
      </c>
      <c r="BV97" t="s">
        <v>158</v>
      </c>
      <c r="BW97">
        <f t="shared" ref="BW97:BW111" si="44">ROUND(BE97,2)</f>
        <v>1.02</v>
      </c>
      <c r="BX97" t="s">
        <v>159</v>
      </c>
      <c r="BY97" t="s">
        <v>155</v>
      </c>
      <c r="BZ97" t="s">
        <v>247</v>
      </c>
      <c r="CA97" t="s">
        <v>155</v>
      </c>
      <c r="CB97" t="s">
        <v>158</v>
      </c>
      <c r="CC97">
        <f t="shared" ref="CC97:CC111" si="45">BQ97</f>
        <v>0.95</v>
      </c>
      <c r="CD97" t="s">
        <v>159</v>
      </c>
      <c r="CE97" t="s">
        <v>155</v>
      </c>
      <c r="CF97" t="s">
        <v>165</v>
      </c>
      <c r="CG97" t="s">
        <v>155</v>
      </c>
      <c r="CH97" t="s">
        <v>158</v>
      </c>
      <c r="CI97">
        <f t="shared" ref="CI97:CI111" si="46">BW97</f>
        <v>1.02</v>
      </c>
      <c r="CJ97" t="s">
        <v>166</v>
      </c>
      <c r="CK97" t="s">
        <v>159</v>
      </c>
      <c r="CL97" t="str">
        <f t="shared" ref="CL97:CL111" si="47">CONCATENATE(N97,O97,P97,Q97,R97,S97,T97,U97,V97,W97,X97,Y97,Z97,AA97,AB97,AC97,AD97,AE97,AF97,AG97,AH97,AI97,AJ97,AK97,AL97,AM97,AN97,AO97,AP97,AQ97,AR97,AS97,AT97,AU97,AV97,AW97,AX97,AY97,AZ97,BA97,BB97,BC97,BD97,BE97,BF97,BG97,BH97,BI97,BJ97,BK97,BL97,BM97,BN97,BO97,BP97,BQ97,BR97,BS97,BT97,BU97,BV97,BW97,BX97,BY97,BZ97,CA97,CB97,CC97,CD97,CE97,CF97,CG97,CH97,CI97,CJ97,CK97)</f>
        <v>{"window_index":79,"window_t_start":80,"window_t_end":86,"Data":"2020-05-11","R_e_median":0.980590436368962,"R_e_q0025":0.947989933019959,"R_e_q0975":1.02468673848489,"fit":0.98,"lwr":0.95,"upr":1.02,"low":0.95,"high":1.02},</v>
      </c>
    </row>
    <row r="98" spans="1:90">
      <c r="A98" s="9">
        <f t="shared" ref="A98:A111" si="48">H98-7</f>
        <v>43956</v>
      </c>
      <c r="B98" s="9">
        <v>43958</v>
      </c>
      <c r="C98">
        <v>80</v>
      </c>
      <c r="D98" s="11">
        <v>80</v>
      </c>
      <c r="E98" s="11">
        <v>81</v>
      </c>
      <c r="F98" s="11">
        <v>87</v>
      </c>
      <c r="G98" s="11">
        <v>85</v>
      </c>
      <c r="H98" s="9">
        <v>43963</v>
      </c>
      <c r="I98">
        <v>0.95925536306376902</v>
      </c>
      <c r="J98">
        <v>1.0532111802069299</v>
      </c>
      <c r="K98">
        <v>0.99856452321663802</v>
      </c>
      <c r="N98" t="s">
        <v>154</v>
      </c>
      <c r="O98" t="s">
        <v>155</v>
      </c>
      <c r="P98" t="s">
        <v>156</v>
      </c>
      <c r="Q98" t="s">
        <v>155</v>
      </c>
      <c r="R98" t="s">
        <v>158</v>
      </c>
      <c r="S98">
        <v>80</v>
      </c>
      <c r="T98" t="s">
        <v>159</v>
      </c>
      <c r="U98" t="s">
        <v>155</v>
      </c>
      <c r="V98" t="s">
        <v>160</v>
      </c>
      <c r="W98" t="s">
        <v>155</v>
      </c>
      <c r="X98" t="s">
        <v>158</v>
      </c>
      <c r="Y98">
        <f t="shared" si="37"/>
        <v>81</v>
      </c>
      <c r="Z98" t="s">
        <v>159</v>
      </c>
      <c r="AA98" t="s">
        <v>155</v>
      </c>
      <c r="AB98" t="s">
        <v>161</v>
      </c>
      <c r="AC98" t="s">
        <v>155</v>
      </c>
      <c r="AD98" t="s">
        <v>158</v>
      </c>
      <c r="AE98">
        <f t="shared" si="38"/>
        <v>87</v>
      </c>
      <c r="AF98" t="s">
        <v>159</v>
      </c>
      <c r="AG98" t="s">
        <v>155</v>
      </c>
      <c r="AH98" t="s">
        <v>147</v>
      </c>
      <c r="AI98" t="s">
        <v>155</v>
      </c>
      <c r="AJ98" t="s">
        <v>158</v>
      </c>
      <c r="AK98" t="s">
        <v>155</v>
      </c>
      <c r="AL98" s="83" t="s">
        <v>251</v>
      </c>
      <c r="AM98" t="s">
        <v>155</v>
      </c>
      <c r="AN98" t="s">
        <v>159</v>
      </c>
      <c r="AO98" t="s">
        <v>155</v>
      </c>
      <c r="AP98" t="s">
        <v>162</v>
      </c>
      <c r="AQ98" t="s">
        <v>155</v>
      </c>
      <c r="AR98" t="s">
        <v>158</v>
      </c>
      <c r="AS98">
        <f t="shared" si="39"/>
        <v>0.99856452321663802</v>
      </c>
      <c r="AT98" t="s">
        <v>159</v>
      </c>
      <c r="AU98" t="s">
        <v>155</v>
      </c>
      <c r="AV98" t="s">
        <v>163</v>
      </c>
      <c r="AW98" t="s">
        <v>155</v>
      </c>
      <c r="AX98" t="s">
        <v>158</v>
      </c>
      <c r="AY98">
        <f t="shared" si="40"/>
        <v>0.95925536306376902</v>
      </c>
      <c r="AZ98" t="s">
        <v>159</v>
      </c>
      <c r="BA98" t="s">
        <v>155</v>
      </c>
      <c r="BB98" t="s">
        <v>164</v>
      </c>
      <c r="BC98" t="s">
        <v>155</v>
      </c>
      <c r="BD98" t="s">
        <v>158</v>
      </c>
      <c r="BE98">
        <f t="shared" si="41"/>
        <v>1.0532111802069299</v>
      </c>
      <c r="BF98" t="s">
        <v>159</v>
      </c>
      <c r="BG98" t="s">
        <v>155</v>
      </c>
      <c r="BH98" t="s">
        <v>152</v>
      </c>
      <c r="BI98" t="s">
        <v>155</v>
      </c>
      <c r="BJ98" t="s">
        <v>158</v>
      </c>
      <c r="BK98">
        <f t="shared" si="42"/>
        <v>1</v>
      </c>
      <c r="BL98" t="s">
        <v>159</v>
      </c>
      <c r="BM98" t="s">
        <v>155</v>
      </c>
      <c r="BN98" t="s">
        <v>151</v>
      </c>
      <c r="BO98" t="s">
        <v>155</v>
      </c>
      <c r="BP98" t="s">
        <v>158</v>
      </c>
      <c r="BQ98">
        <f t="shared" si="43"/>
        <v>0.96</v>
      </c>
      <c r="BR98" t="s">
        <v>159</v>
      </c>
      <c r="BS98" t="s">
        <v>155</v>
      </c>
      <c r="BT98" t="s">
        <v>246</v>
      </c>
      <c r="BU98" t="s">
        <v>155</v>
      </c>
      <c r="BV98" t="s">
        <v>158</v>
      </c>
      <c r="BW98">
        <f t="shared" si="44"/>
        <v>1.05</v>
      </c>
      <c r="BX98" t="s">
        <v>159</v>
      </c>
      <c r="BY98" t="s">
        <v>155</v>
      </c>
      <c r="BZ98" t="s">
        <v>247</v>
      </c>
      <c r="CA98" t="s">
        <v>155</v>
      </c>
      <c r="CB98" t="s">
        <v>158</v>
      </c>
      <c r="CC98">
        <f t="shared" si="45"/>
        <v>0.96</v>
      </c>
      <c r="CD98" t="s">
        <v>159</v>
      </c>
      <c r="CE98" t="s">
        <v>155</v>
      </c>
      <c r="CF98" t="s">
        <v>165</v>
      </c>
      <c r="CG98" t="s">
        <v>155</v>
      </c>
      <c r="CH98" t="s">
        <v>158</v>
      </c>
      <c r="CI98">
        <f t="shared" si="46"/>
        <v>1.05</v>
      </c>
      <c r="CJ98" t="s">
        <v>166</v>
      </c>
      <c r="CK98" t="s">
        <v>159</v>
      </c>
      <c r="CL98" t="str">
        <f t="shared" si="47"/>
        <v>{"window_index":80,"window_t_start":81,"window_t_end":87,"Data":"2020-05-12","R_e_median":0.998564523216638,"R_e_q0025":0.959255363063769,"R_e_q0975":1.05321118020693,"fit":1,"lwr":0.96,"upr":1.05,"low":0.96,"high":1.05},</v>
      </c>
    </row>
    <row r="99" spans="1:90">
      <c r="A99" s="9">
        <f t="shared" si="48"/>
        <v>43957</v>
      </c>
      <c r="B99" s="9">
        <v>43959</v>
      </c>
      <c r="C99">
        <v>81</v>
      </c>
      <c r="D99" s="11">
        <v>81</v>
      </c>
      <c r="E99" s="11">
        <v>82</v>
      </c>
      <c r="F99" s="11">
        <v>88</v>
      </c>
      <c r="G99" s="11">
        <v>86</v>
      </c>
      <c r="H99" s="9">
        <v>43964</v>
      </c>
      <c r="I99">
        <v>0.95613939305165196</v>
      </c>
      <c r="J99">
        <v>1.0405129366019901</v>
      </c>
      <c r="K99">
        <v>0.99545121642675305</v>
      </c>
      <c r="N99" t="s">
        <v>154</v>
      </c>
      <c r="O99" t="s">
        <v>155</v>
      </c>
      <c r="P99" t="s">
        <v>156</v>
      </c>
      <c r="Q99" t="s">
        <v>155</v>
      </c>
      <c r="R99" t="s">
        <v>158</v>
      </c>
      <c r="S99">
        <v>81</v>
      </c>
      <c r="T99" t="s">
        <v>159</v>
      </c>
      <c r="U99" t="s">
        <v>155</v>
      </c>
      <c r="V99" t="s">
        <v>160</v>
      </c>
      <c r="W99" t="s">
        <v>155</v>
      </c>
      <c r="X99" t="s">
        <v>158</v>
      </c>
      <c r="Y99">
        <f t="shared" si="37"/>
        <v>82</v>
      </c>
      <c r="Z99" t="s">
        <v>159</v>
      </c>
      <c r="AA99" t="s">
        <v>155</v>
      </c>
      <c r="AB99" t="s">
        <v>161</v>
      </c>
      <c r="AC99" t="s">
        <v>155</v>
      </c>
      <c r="AD99" t="s">
        <v>158</v>
      </c>
      <c r="AE99">
        <f t="shared" si="38"/>
        <v>88</v>
      </c>
      <c r="AF99" t="s">
        <v>159</v>
      </c>
      <c r="AG99" t="s">
        <v>155</v>
      </c>
      <c r="AH99" t="s">
        <v>147</v>
      </c>
      <c r="AI99" t="s">
        <v>155</v>
      </c>
      <c r="AJ99" t="s">
        <v>158</v>
      </c>
      <c r="AK99" t="s">
        <v>155</v>
      </c>
      <c r="AL99" s="83" t="s">
        <v>252</v>
      </c>
      <c r="AM99" t="s">
        <v>155</v>
      </c>
      <c r="AN99" t="s">
        <v>159</v>
      </c>
      <c r="AO99" t="s">
        <v>155</v>
      </c>
      <c r="AP99" t="s">
        <v>162</v>
      </c>
      <c r="AQ99" t="s">
        <v>155</v>
      </c>
      <c r="AR99" t="s">
        <v>158</v>
      </c>
      <c r="AS99">
        <f t="shared" si="39"/>
        <v>0.99545121642675305</v>
      </c>
      <c r="AT99" t="s">
        <v>159</v>
      </c>
      <c r="AU99" t="s">
        <v>155</v>
      </c>
      <c r="AV99" t="s">
        <v>163</v>
      </c>
      <c r="AW99" t="s">
        <v>155</v>
      </c>
      <c r="AX99" t="s">
        <v>158</v>
      </c>
      <c r="AY99">
        <f t="shared" si="40"/>
        <v>0.95613939305165196</v>
      </c>
      <c r="AZ99" t="s">
        <v>159</v>
      </c>
      <c r="BA99" t="s">
        <v>155</v>
      </c>
      <c r="BB99" t="s">
        <v>164</v>
      </c>
      <c r="BC99" t="s">
        <v>155</v>
      </c>
      <c r="BD99" t="s">
        <v>158</v>
      </c>
      <c r="BE99">
        <f t="shared" si="41"/>
        <v>1.0405129366019901</v>
      </c>
      <c r="BF99" t="s">
        <v>159</v>
      </c>
      <c r="BG99" t="s">
        <v>155</v>
      </c>
      <c r="BH99" t="s">
        <v>152</v>
      </c>
      <c r="BI99" t="s">
        <v>155</v>
      </c>
      <c r="BJ99" t="s">
        <v>158</v>
      </c>
      <c r="BK99">
        <f t="shared" si="42"/>
        <v>1</v>
      </c>
      <c r="BL99" t="s">
        <v>159</v>
      </c>
      <c r="BM99" t="s">
        <v>155</v>
      </c>
      <c r="BN99" t="s">
        <v>151</v>
      </c>
      <c r="BO99" t="s">
        <v>155</v>
      </c>
      <c r="BP99" t="s">
        <v>158</v>
      </c>
      <c r="BQ99">
        <f t="shared" si="43"/>
        <v>0.96</v>
      </c>
      <c r="BR99" t="s">
        <v>159</v>
      </c>
      <c r="BS99" t="s">
        <v>155</v>
      </c>
      <c r="BT99" t="s">
        <v>246</v>
      </c>
      <c r="BU99" t="s">
        <v>155</v>
      </c>
      <c r="BV99" t="s">
        <v>158</v>
      </c>
      <c r="BW99">
        <f t="shared" si="44"/>
        <v>1.04</v>
      </c>
      <c r="BX99" t="s">
        <v>159</v>
      </c>
      <c r="BY99" t="s">
        <v>155</v>
      </c>
      <c r="BZ99" t="s">
        <v>247</v>
      </c>
      <c r="CA99" t="s">
        <v>155</v>
      </c>
      <c r="CB99" t="s">
        <v>158</v>
      </c>
      <c r="CC99">
        <f t="shared" si="45"/>
        <v>0.96</v>
      </c>
      <c r="CD99" t="s">
        <v>159</v>
      </c>
      <c r="CE99" t="s">
        <v>155</v>
      </c>
      <c r="CF99" t="s">
        <v>165</v>
      </c>
      <c r="CG99" t="s">
        <v>155</v>
      </c>
      <c r="CH99" t="s">
        <v>158</v>
      </c>
      <c r="CI99">
        <f t="shared" si="46"/>
        <v>1.04</v>
      </c>
      <c r="CJ99" t="s">
        <v>166</v>
      </c>
      <c r="CK99" t="s">
        <v>159</v>
      </c>
      <c r="CL99" t="str">
        <f t="shared" si="47"/>
        <v>{"window_index":81,"window_t_start":82,"window_t_end":88,"Data":"2020-05-13","R_e_median":0.995451216426753,"R_e_q0025":0.956139393051652,"R_e_q0975":1.04051293660199,"fit":1,"lwr":0.96,"upr":1.04,"low":0.96,"high":1.04},</v>
      </c>
    </row>
    <row r="100" spans="1:90">
      <c r="A100" s="9">
        <f t="shared" si="48"/>
        <v>43958</v>
      </c>
      <c r="B100" s="9">
        <v>43960</v>
      </c>
      <c r="C100">
        <v>82</v>
      </c>
      <c r="D100" s="11">
        <v>82</v>
      </c>
      <c r="E100" s="11">
        <v>83</v>
      </c>
      <c r="F100" s="11">
        <v>89</v>
      </c>
      <c r="G100" s="11">
        <v>87</v>
      </c>
      <c r="H100" s="9">
        <v>43965</v>
      </c>
      <c r="I100">
        <v>0.96836358309919102</v>
      </c>
      <c r="J100">
        <v>1.04986350986057</v>
      </c>
      <c r="K100">
        <v>1.01055168648547</v>
      </c>
      <c r="N100" t="s">
        <v>154</v>
      </c>
      <c r="O100" t="s">
        <v>155</v>
      </c>
      <c r="P100" t="s">
        <v>156</v>
      </c>
      <c r="Q100" t="s">
        <v>155</v>
      </c>
      <c r="R100" t="s">
        <v>158</v>
      </c>
      <c r="S100">
        <v>82</v>
      </c>
      <c r="T100" t="s">
        <v>159</v>
      </c>
      <c r="U100" t="s">
        <v>155</v>
      </c>
      <c r="V100" t="s">
        <v>160</v>
      </c>
      <c r="W100" t="s">
        <v>155</v>
      </c>
      <c r="X100" t="s">
        <v>158</v>
      </c>
      <c r="Y100">
        <f t="shared" si="37"/>
        <v>83</v>
      </c>
      <c r="Z100" t="s">
        <v>159</v>
      </c>
      <c r="AA100" t="s">
        <v>155</v>
      </c>
      <c r="AB100" t="s">
        <v>161</v>
      </c>
      <c r="AC100" t="s">
        <v>155</v>
      </c>
      <c r="AD100" t="s">
        <v>158</v>
      </c>
      <c r="AE100">
        <f t="shared" si="38"/>
        <v>89</v>
      </c>
      <c r="AF100" t="s">
        <v>159</v>
      </c>
      <c r="AG100" t="s">
        <v>155</v>
      </c>
      <c r="AH100" t="s">
        <v>147</v>
      </c>
      <c r="AI100" t="s">
        <v>155</v>
      </c>
      <c r="AJ100" t="s">
        <v>158</v>
      </c>
      <c r="AK100" t="s">
        <v>155</v>
      </c>
      <c r="AL100" s="83" t="s">
        <v>253</v>
      </c>
      <c r="AM100" t="s">
        <v>155</v>
      </c>
      <c r="AN100" t="s">
        <v>159</v>
      </c>
      <c r="AO100" t="s">
        <v>155</v>
      </c>
      <c r="AP100" t="s">
        <v>162</v>
      </c>
      <c r="AQ100" t="s">
        <v>155</v>
      </c>
      <c r="AR100" t="s">
        <v>158</v>
      </c>
      <c r="AS100">
        <f t="shared" si="39"/>
        <v>1.01055168648547</v>
      </c>
      <c r="AT100" t="s">
        <v>159</v>
      </c>
      <c r="AU100" t="s">
        <v>155</v>
      </c>
      <c r="AV100" t="s">
        <v>163</v>
      </c>
      <c r="AW100" t="s">
        <v>155</v>
      </c>
      <c r="AX100" t="s">
        <v>158</v>
      </c>
      <c r="AY100">
        <f t="shared" si="40"/>
        <v>0.96836358309919102</v>
      </c>
      <c r="AZ100" t="s">
        <v>159</v>
      </c>
      <c r="BA100" t="s">
        <v>155</v>
      </c>
      <c r="BB100" t="s">
        <v>164</v>
      </c>
      <c r="BC100" t="s">
        <v>155</v>
      </c>
      <c r="BD100" t="s">
        <v>158</v>
      </c>
      <c r="BE100">
        <f t="shared" si="41"/>
        <v>1.04986350986057</v>
      </c>
      <c r="BF100" t="s">
        <v>159</v>
      </c>
      <c r="BG100" t="s">
        <v>155</v>
      </c>
      <c r="BH100" t="s">
        <v>152</v>
      </c>
      <c r="BI100" t="s">
        <v>155</v>
      </c>
      <c r="BJ100" t="s">
        <v>158</v>
      </c>
      <c r="BK100">
        <f t="shared" si="42"/>
        <v>1.01</v>
      </c>
      <c r="BL100" t="s">
        <v>159</v>
      </c>
      <c r="BM100" t="s">
        <v>155</v>
      </c>
      <c r="BN100" t="s">
        <v>151</v>
      </c>
      <c r="BO100" t="s">
        <v>155</v>
      </c>
      <c r="BP100" t="s">
        <v>158</v>
      </c>
      <c r="BQ100">
        <f t="shared" si="43"/>
        <v>0.97</v>
      </c>
      <c r="BR100" t="s">
        <v>159</v>
      </c>
      <c r="BS100" t="s">
        <v>155</v>
      </c>
      <c r="BT100" t="s">
        <v>246</v>
      </c>
      <c r="BU100" t="s">
        <v>155</v>
      </c>
      <c r="BV100" t="s">
        <v>158</v>
      </c>
      <c r="BW100">
        <f t="shared" si="44"/>
        <v>1.05</v>
      </c>
      <c r="BX100" t="s">
        <v>159</v>
      </c>
      <c r="BY100" t="s">
        <v>155</v>
      </c>
      <c r="BZ100" t="s">
        <v>247</v>
      </c>
      <c r="CA100" t="s">
        <v>155</v>
      </c>
      <c r="CB100" t="s">
        <v>158</v>
      </c>
      <c r="CC100">
        <f t="shared" si="45"/>
        <v>0.97</v>
      </c>
      <c r="CD100" t="s">
        <v>159</v>
      </c>
      <c r="CE100" t="s">
        <v>155</v>
      </c>
      <c r="CF100" t="s">
        <v>165</v>
      </c>
      <c r="CG100" t="s">
        <v>155</v>
      </c>
      <c r="CH100" t="s">
        <v>158</v>
      </c>
      <c r="CI100">
        <f t="shared" si="46"/>
        <v>1.05</v>
      </c>
      <c r="CJ100" t="s">
        <v>166</v>
      </c>
      <c r="CK100" t="s">
        <v>159</v>
      </c>
      <c r="CL100" t="str">
        <f t="shared" si="47"/>
        <v>{"window_index":82,"window_t_start":83,"window_t_end":89,"Data":"2020-05-14","R_e_median":1.01055168648547,"R_e_q0025":0.968363583099191,"R_e_q0975":1.04986350986057,"fit":1.01,"lwr":0.97,"upr":1.05,"low":0.97,"high":1.05},</v>
      </c>
    </row>
    <row r="101" spans="1:90">
      <c r="A101" s="9">
        <f t="shared" si="48"/>
        <v>43959</v>
      </c>
      <c r="B101" s="9">
        <v>43961</v>
      </c>
      <c r="C101">
        <v>83</v>
      </c>
      <c r="D101" s="11">
        <v>83</v>
      </c>
      <c r="E101" s="11">
        <v>84</v>
      </c>
      <c r="F101" s="11">
        <v>90</v>
      </c>
      <c r="G101" s="11">
        <v>88</v>
      </c>
      <c r="H101" s="9">
        <v>43966</v>
      </c>
      <c r="I101">
        <v>0.96908265310198605</v>
      </c>
      <c r="J101">
        <v>1.05249743664859</v>
      </c>
      <c r="K101">
        <v>1.0083891500326201</v>
      </c>
      <c r="N101" t="s">
        <v>154</v>
      </c>
      <c r="O101" t="s">
        <v>155</v>
      </c>
      <c r="P101" t="s">
        <v>156</v>
      </c>
      <c r="Q101" t="s">
        <v>155</v>
      </c>
      <c r="R101" t="s">
        <v>158</v>
      </c>
      <c r="S101">
        <v>83</v>
      </c>
      <c r="T101" t="s">
        <v>159</v>
      </c>
      <c r="U101" t="s">
        <v>155</v>
      </c>
      <c r="V101" t="s">
        <v>160</v>
      </c>
      <c r="W101" t="s">
        <v>155</v>
      </c>
      <c r="X101" t="s">
        <v>158</v>
      </c>
      <c r="Y101">
        <f t="shared" si="37"/>
        <v>84</v>
      </c>
      <c r="Z101" t="s">
        <v>159</v>
      </c>
      <c r="AA101" t="s">
        <v>155</v>
      </c>
      <c r="AB101" t="s">
        <v>161</v>
      </c>
      <c r="AC101" t="s">
        <v>155</v>
      </c>
      <c r="AD101" t="s">
        <v>158</v>
      </c>
      <c r="AE101">
        <f t="shared" si="38"/>
        <v>90</v>
      </c>
      <c r="AF101" t="s">
        <v>159</v>
      </c>
      <c r="AG101" t="s">
        <v>155</v>
      </c>
      <c r="AH101" t="s">
        <v>147</v>
      </c>
      <c r="AI101" t="s">
        <v>155</v>
      </c>
      <c r="AJ101" t="s">
        <v>158</v>
      </c>
      <c r="AK101" t="s">
        <v>155</v>
      </c>
      <c r="AL101" s="83" t="s">
        <v>254</v>
      </c>
      <c r="AM101" t="s">
        <v>155</v>
      </c>
      <c r="AN101" t="s">
        <v>159</v>
      </c>
      <c r="AO101" t="s">
        <v>155</v>
      </c>
      <c r="AP101" t="s">
        <v>162</v>
      </c>
      <c r="AQ101" t="s">
        <v>155</v>
      </c>
      <c r="AR101" t="s">
        <v>158</v>
      </c>
      <c r="AS101">
        <f t="shared" si="39"/>
        <v>1.0083891500326201</v>
      </c>
      <c r="AT101" t="s">
        <v>159</v>
      </c>
      <c r="AU101" t="s">
        <v>155</v>
      </c>
      <c r="AV101" t="s">
        <v>163</v>
      </c>
      <c r="AW101" t="s">
        <v>155</v>
      </c>
      <c r="AX101" t="s">
        <v>158</v>
      </c>
      <c r="AY101">
        <f t="shared" si="40"/>
        <v>0.96908265310198605</v>
      </c>
      <c r="AZ101" t="s">
        <v>159</v>
      </c>
      <c r="BA101" t="s">
        <v>155</v>
      </c>
      <c r="BB101" t="s">
        <v>164</v>
      </c>
      <c r="BC101" t="s">
        <v>155</v>
      </c>
      <c r="BD101" t="s">
        <v>158</v>
      </c>
      <c r="BE101">
        <f t="shared" si="41"/>
        <v>1.05249743664859</v>
      </c>
      <c r="BF101" t="s">
        <v>159</v>
      </c>
      <c r="BG101" t="s">
        <v>155</v>
      </c>
      <c r="BH101" t="s">
        <v>152</v>
      </c>
      <c r="BI101" t="s">
        <v>155</v>
      </c>
      <c r="BJ101" t="s">
        <v>158</v>
      </c>
      <c r="BK101">
        <f t="shared" si="42"/>
        <v>1.01</v>
      </c>
      <c r="BL101" t="s">
        <v>159</v>
      </c>
      <c r="BM101" t="s">
        <v>155</v>
      </c>
      <c r="BN101" t="s">
        <v>151</v>
      </c>
      <c r="BO101" t="s">
        <v>155</v>
      </c>
      <c r="BP101" t="s">
        <v>158</v>
      </c>
      <c r="BQ101">
        <f t="shared" si="43"/>
        <v>0.97</v>
      </c>
      <c r="BR101" t="s">
        <v>159</v>
      </c>
      <c r="BS101" t="s">
        <v>155</v>
      </c>
      <c r="BT101" t="s">
        <v>246</v>
      </c>
      <c r="BU101" t="s">
        <v>155</v>
      </c>
      <c r="BV101" t="s">
        <v>158</v>
      </c>
      <c r="BW101">
        <f t="shared" si="44"/>
        <v>1.05</v>
      </c>
      <c r="BX101" t="s">
        <v>159</v>
      </c>
      <c r="BY101" t="s">
        <v>155</v>
      </c>
      <c r="BZ101" t="s">
        <v>247</v>
      </c>
      <c r="CA101" t="s">
        <v>155</v>
      </c>
      <c r="CB101" t="s">
        <v>158</v>
      </c>
      <c r="CC101">
        <f t="shared" si="45"/>
        <v>0.97</v>
      </c>
      <c r="CD101" t="s">
        <v>159</v>
      </c>
      <c r="CE101" t="s">
        <v>155</v>
      </c>
      <c r="CF101" t="s">
        <v>165</v>
      </c>
      <c r="CG101" t="s">
        <v>155</v>
      </c>
      <c r="CH101" t="s">
        <v>158</v>
      </c>
      <c r="CI101">
        <f t="shared" si="46"/>
        <v>1.05</v>
      </c>
      <c r="CJ101" t="s">
        <v>166</v>
      </c>
      <c r="CK101" t="s">
        <v>159</v>
      </c>
      <c r="CL101" t="str">
        <f t="shared" si="47"/>
        <v>{"window_index":83,"window_t_start":84,"window_t_end":90,"Data":"2020-05-15","R_e_median":1.00838915003262,"R_e_q0025":0.969082653101986,"R_e_q0975":1.05249743664859,"fit":1.01,"lwr":0.97,"upr":1.05,"low":0.97,"high":1.05},</v>
      </c>
    </row>
    <row r="102" spans="1:90">
      <c r="A102" s="9">
        <f t="shared" si="48"/>
        <v>43960</v>
      </c>
      <c r="B102" s="9">
        <v>43962</v>
      </c>
      <c r="C102">
        <v>84</v>
      </c>
      <c r="D102" s="11">
        <v>84</v>
      </c>
      <c r="E102" s="11">
        <v>85</v>
      </c>
      <c r="F102" s="11">
        <v>91</v>
      </c>
      <c r="G102" s="11">
        <v>89</v>
      </c>
      <c r="H102" s="9">
        <v>43967</v>
      </c>
      <c r="I102">
        <v>0.96883763665658795</v>
      </c>
      <c r="J102">
        <v>1.05130164986617</v>
      </c>
      <c r="K102">
        <v>1.01390734649852</v>
      </c>
      <c r="N102" t="s">
        <v>154</v>
      </c>
      <c r="O102" t="s">
        <v>155</v>
      </c>
      <c r="P102" t="s">
        <v>156</v>
      </c>
      <c r="Q102" t="s">
        <v>155</v>
      </c>
      <c r="R102" t="s">
        <v>158</v>
      </c>
      <c r="S102">
        <v>84</v>
      </c>
      <c r="T102" t="s">
        <v>159</v>
      </c>
      <c r="U102" t="s">
        <v>155</v>
      </c>
      <c r="V102" t="s">
        <v>160</v>
      </c>
      <c r="W102" t="s">
        <v>155</v>
      </c>
      <c r="X102" t="s">
        <v>158</v>
      </c>
      <c r="Y102">
        <f t="shared" si="37"/>
        <v>85</v>
      </c>
      <c r="Z102" t="s">
        <v>159</v>
      </c>
      <c r="AA102" t="s">
        <v>155</v>
      </c>
      <c r="AB102" t="s">
        <v>161</v>
      </c>
      <c r="AC102" t="s">
        <v>155</v>
      </c>
      <c r="AD102" t="s">
        <v>158</v>
      </c>
      <c r="AE102">
        <f t="shared" si="38"/>
        <v>91</v>
      </c>
      <c r="AF102" t="s">
        <v>159</v>
      </c>
      <c r="AG102" t="s">
        <v>155</v>
      </c>
      <c r="AH102" t="s">
        <v>147</v>
      </c>
      <c r="AI102" t="s">
        <v>155</v>
      </c>
      <c r="AJ102" t="s">
        <v>158</v>
      </c>
      <c r="AK102" t="s">
        <v>155</v>
      </c>
      <c r="AL102" s="83" t="s">
        <v>255</v>
      </c>
      <c r="AM102" t="s">
        <v>155</v>
      </c>
      <c r="AN102" t="s">
        <v>159</v>
      </c>
      <c r="AO102" t="s">
        <v>155</v>
      </c>
      <c r="AP102" t="s">
        <v>162</v>
      </c>
      <c r="AQ102" t="s">
        <v>155</v>
      </c>
      <c r="AR102" t="s">
        <v>158</v>
      </c>
      <c r="AS102">
        <f t="shared" si="39"/>
        <v>1.01390734649852</v>
      </c>
      <c r="AT102" t="s">
        <v>159</v>
      </c>
      <c r="AU102" t="s">
        <v>155</v>
      </c>
      <c r="AV102" t="s">
        <v>163</v>
      </c>
      <c r="AW102" t="s">
        <v>155</v>
      </c>
      <c r="AX102" t="s">
        <v>158</v>
      </c>
      <c r="AY102">
        <f t="shared" si="40"/>
        <v>0.96883763665658795</v>
      </c>
      <c r="AZ102" t="s">
        <v>159</v>
      </c>
      <c r="BA102" t="s">
        <v>155</v>
      </c>
      <c r="BB102" t="s">
        <v>164</v>
      </c>
      <c r="BC102" t="s">
        <v>155</v>
      </c>
      <c r="BD102" t="s">
        <v>158</v>
      </c>
      <c r="BE102">
        <f t="shared" si="41"/>
        <v>1.05130164986617</v>
      </c>
      <c r="BF102" t="s">
        <v>159</v>
      </c>
      <c r="BG102" t="s">
        <v>155</v>
      </c>
      <c r="BH102" t="s">
        <v>152</v>
      </c>
      <c r="BI102" t="s">
        <v>155</v>
      </c>
      <c r="BJ102" t="s">
        <v>158</v>
      </c>
      <c r="BK102">
        <f t="shared" si="42"/>
        <v>1.01</v>
      </c>
      <c r="BL102" t="s">
        <v>159</v>
      </c>
      <c r="BM102" t="s">
        <v>155</v>
      </c>
      <c r="BN102" t="s">
        <v>151</v>
      </c>
      <c r="BO102" t="s">
        <v>155</v>
      </c>
      <c r="BP102" t="s">
        <v>158</v>
      </c>
      <c r="BQ102">
        <f t="shared" si="43"/>
        <v>0.97</v>
      </c>
      <c r="BR102" t="s">
        <v>159</v>
      </c>
      <c r="BS102" t="s">
        <v>155</v>
      </c>
      <c r="BT102" t="s">
        <v>246</v>
      </c>
      <c r="BU102" t="s">
        <v>155</v>
      </c>
      <c r="BV102" t="s">
        <v>158</v>
      </c>
      <c r="BW102">
        <f t="shared" si="44"/>
        <v>1.05</v>
      </c>
      <c r="BX102" t="s">
        <v>159</v>
      </c>
      <c r="BY102" t="s">
        <v>155</v>
      </c>
      <c r="BZ102" t="s">
        <v>247</v>
      </c>
      <c r="CA102" t="s">
        <v>155</v>
      </c>
      <c r="CB102" t="s">
        <v>158</v>
      </c>
      <c r="CC102">
        <f t="shared" si="45"/>
        <v>0.97</v>
      </c>
      <c r="CD102" t="s">
        <v>159</v>
      </c>
      <c r="CE102" t="s">
        <v>155</v>
      </c>
      <c r="CF102" t="s">
        <v>165</v>
      </c>
      <c r="CG102" t="s">
        <v>155</v>
      </c>
      <c r="CH102" t="s">
        <v>158</v>
      </c>
      <c r="CI102">
        <f t="shared" si="46"/>
        <v>1.05</v>
      </c>
      <c r="CJ102" t="s">
        <v>166</v>
      </c>
      <c r="CK102" t="s">
        <v>159</v>
      </c>
      <c r="CL102" t="str">
        <f t="shared" si="47"/>
        <v>{"window_index":84,"window_t_start":85,"window_t_end":91,"Data":"2020-05-16","R_e_median":1.01390734649852,"R_e_q0025":0.968837636656588,"R_e_q0975":1.05130164986617,"fit":1.01,"lwr":0.97,"upr":1.05,"low":0.97,"high":1.05},</v>
      </c>
    </row>
    <row r="103" spans="1:90">
      <c r="A103" s="9">
        <f t="shared" si="48"/>
        <v>43961</v>
      </c>
      <c r="B103" s="9">
        <v>43963</v>
      </c>
      <c r="C103">
        <v>85</v>
      </c>
      <c r="D103" s="11">
        <v>85</v>
      </c>
      <c r="E103" s="11">
        <v>86</v>
      </c>
      <c r="F103" s="11">
        <v>92</v>
      </c>
      <c r="G103" s="11">
        <v>90</v>
      </c>
      <c r="H103" s="9">
        <v>43968</v>
      </c>
      <c r="I103">
        <v>0.969564696326083</v>
      </c>
      <c r="J103">
        <v>1.0203789765236899</v>
      </c>
      <c r="K103">
        <v>1.0644899263619001</v>
      </c>
      <c r="N103" t="s">
        <v>154</v>
      </c>
      <c r="O103" t="s">
        <v>155</v>
      </c>
      <c r="P103" t="s">
        <v>156</v>
      </c>
      <c r="Q103" t="s">
        <v>155</v>
      </c>
      <c r="R103" t="s">
        <v>158</v>
      </c>
      <c r="S103">
        <v>85</v>
      </c>
      <c r="T103" t="s">
        <v>159</v>
      </c>
      <c r="U103" t="s">
        <v>155</v>
      </c>
      <c r="V103" t="s">
        <v>160</v>
      </c>
      <c r="W103" t="s">
        <v>155</v>
      </c>
      <c r="X103" t="s">
        <v>158</v>
      </c>
      <c r="Y103">
        <f t="shared" si="37"/>
        <v>86</v>
      </c>
      <c r="Z103" t="s">
        <v>159</v>
      </c>
      <c r="AA103" t="s">
        <v>155</v>
      </c>
      <c r="AB103" t="s">
        <v>161</v>
      </c>
      <c r="AC103" t="s">
        <v>155</v>
      </c>
      <c r="AD103" t="s">
        <v>158</v>
      </c>
      <c r="AE103">
        <f t="shared" si="38"/>
        <v>92</v>
      </c>
      <c r="AF103" t="s">
        <v>159</v>
      </c>
      <c r="AG103" t="s">
        <v>155</v>
      </c>
      <c r="AH103" t="s">
        <v>147</v>
      </c>
      <c r="AI103" t="s">
        <v>155</v>
      </c>
      <c r="AJ103" t="s">
        <v>158</v>
      </c>
      <c r="AK103" t="s">
        <v>155</v>
      </c>
      <c r="AL103" s="83" t="s">
        <v>256</v>
      </c>
      <c r="AM103" t="s">
        <v>155</v>
      </c>
      <c r="AN103" t="s">
        <v>159</v>
      </c>
      <c r="AO103" t="s">
        <v>155</v>
      </c>
      <c r="AP103" t="s">
        <v>162</v>
      </c>
      <c r="AQ103" t="s">
        <v>155</v>
      </c>
      <c r="AR103" t="s">
        <v>158</v>
      </c>
      <c r="AS103">
        <f t="shared" si="39"/>
        <v>1.0644899263619001</v>
      </c>
      <c r="AT103" t="s">
        <v>159</v>
      </c>
      <c r="AU103" t="s">
        <v>155</v>
      </c>
      <c r="AV103" t="s">
        <v>163</v>
      </c>
      <c r="AW103" t="s">
        <v>155</v>
      </c>
      <c r="AX103" t="s">
        <v>158</v>
      </c>
      <c r="AY103">
        <f t="shared" si="40"/>
        <v>0.969564696326083</v>
      </c>
      <c r="AZ103" t="s">
        <v>159</v>
      </c>
      <c r="BA103" t="s">
        <v>155</v>
      </c>
      <c r="BB103" t="s">
        <v>164</v>
      </c>
      <c r="BC103" t="s">
        <v>155</v>
      </c>
      <c r="BD103" t="s">
        <v>158</v>
      </c>
      <c r="BE103">
        <f t="shared" si="41"/>
        <v>1.0203789765236899</v>
      </c>
      <c r="BF103" t="s">
        <v>159</v>
      </c>
      <c r="BG103" t="s">
        <v>155</v>
      </c>
      <c r="BH103" t="s">
        <v>152</v>
      </c>
      <c r="BI103" t="s">
        <v>155</v>
      </c>
      <c r="BJ103" t="s">
        <v>158</v>
      </c>
      <c r="BK103">
        <f t="shared" si="42"/>
        <v>1.06</v>
      </c>
      <c r="BL103" t="s">
        <v>159</v>
      </c>
      <c r="BM103" t="s">
        <v>155</v>
      </c>
      <c r="BN103" t="s">
        <v>151</v>
      </c>
      <c r="BO103" t="s">
        <v>155</v>
      </c>
      <c r="BP103" t="s">
        <v>158</v>
      </c>
      <c r="BQ103">
        <f t="shared" si="43"/>
        <v>0.97</v>
      </c>
      <c r="BR103" t="s">
        <v>159</v>
      </c>
      <c r="BS103" t="s">
        <v>155</v>
      </c>
      <c r="BT103" t="s">
        <v>246</v>
      </c>
      <c r="BU103" t="s">
        <v>155</v>
      </c>
      <c r="BV103" t="s">
        <v>158</v>
      </c>
      <c r="BW103">
        <f t="shared" si="44"/>
        <v>1.02</v>
      </c>
      <c r="BX103" t="s">
        <v>159</v>
      </c>
      <c r="BY103" t="s">
        <v>155</v>
      </c>
      <c r="BZ103" t="s">
        <v>247</v>
      </c>
      <c r="CA103" t="s">
        <v>155</v>
      </c>
      <c r="CB103" t="s">
        <v>158</v>
      </c>
      <c r="CC103">
        <f t="shared" si="45"/>
        <v>0.97</v>
      </c>
      <c r="CD103" t="s">
        <v>159</v>
      </c>
      <c r="CE103" t="s">
        <v>155</v>
      </c>
      <c r="CF103" t="s">
        <v>165</v>
      </c>
      <c r="CG103" t="s">
        <v>155</v>
      </c>
      <c r="CH103" t="s">
        <v>158</v>
      </c>
      <c r="CI103">
        <f t="shared" si="46"/>
        <v>1.02</v>
      </c>
      <c r="CJ103" t="s">
        <v>166</v>
      </c>
      <c r="CK103" t="s">
        <v>159</v>
      </c>
      <c r="CL103" t="str">
        <f t="shared" si="47"/>
        <v>{"window_index":85,"window_t_start":86,"window_t_end":92,"Data":"2020-05-17","R_e_median":1.0644899263619,"R_e_q0025":0.969564696326083,"R_e_q0975":1.02037897652369,"fit":1.06,"lwr":0.97,"upr":1.02,"low":0.97,"high":1.02},</v>
      </c>
    </row>
    <row r="104" spans="1:90">
      <c r="A104" s="9">
        <f t="shared" si="48"/>
        <v>43962</v>
      </c>
      <c r="B104" s="9">
        <v>43964</v>
      </c>
      <c r="C104">
        <v>86</v>
      </c>
      <c r="D104" s="11">
        <v>86</v>
      </c>
      <c r="E104" s="11">
        <v>87</v>
      </c>
      <c r="F104" s="11">
        <v>93</v>
      </c>
      <c r="G104" s="11">
        <v>91</v>
      </c>
      <c r="H104" s="9">
        <v>43969</v>
      </c>
      <c r="I104">
        <v>0.98553071361039501</v>
      </c>
      <c r="J104">
        <v>1.0737419603978799</v>
      </c>
      <c r="K104">
        <v>1.0306856465637699</v>
      </c>
      <c r="N104" t="s">
        <v>154</v>
      </c>
      <c r="O104" t="s">
        <v>155</v>
      </c>
      <c r="P104" t="s">
        <v>156</v>
      </c>
      <c r="Q104" t="s">
        <v>155</v>
      </c>
      <c r="R104" t="s">
        <v>158</v>
      </c>
      <c r="S104">
        <v>86</v>
      </c>
      <c r="T104" t="s">
        <v>159</v>
      </c>
      <c r="U104" t="s">
        <v>155</v>
      </c>
      <c r="V104" t="s">
        <v>160</v>
      </c>
      <c r="W104" t="s">
        <v>155</v>
      </c>
      <c r="X104" t="s">
        <v>158</v>
      </c>
      <c r="Y104">
        <f t="shared" si="37"/>
        <v>87</v>
      </c>
      <c r="Z104" t="s">
        <v>159</v>
      </c>
      <c r="AA104" t="s">
        <v>155</v>
      </c>
      <c r="AB104" t="s">
        <v>161</v>
      </c>
      <c r="AC104" t="s">
        <v>155</v>
      </c>
      <c r="AD104" t="s">
        <v>158</v>
      </c>
      <c r="AE104">
        <f t="shared" si="38"/>
        <v>93</v>
      </c>
      <c r="AF104" t="s">
        <v>159</v>
      </c>
      <c r="AG104" t="s">
        <v>155</v>
      </c>
      <c r="AH104" t="s">
        <v>147</v>
      </c>
      <c r="AI104" t="s">
        <v>155</v>
      </c>
      <c r="AJ104" t="s">
        <v>158</v>
      </c>
      <c r="AK104" t="s">
        <v>155</v>
      </c>
      <c r="AL104" s="83" t="s">
        <v>257</v>
      </c>
      <c r="AM104" t="s">
        <v>155</v>
      </c>
      <c r="AN104" t="s">
        <v>159</v>
      </c>
      <c r="AO104" t="s">
        <v>155</v>
      </c>
      <c r="AP104" t="s">
        <v>162</v>
      </c>
      <c r="AQ104" t="s">
        <v>155</v>
      </c>
      <c r="AR104" t="s">
        <v>158</v>
      </c>
      <c r="AS104">
        <f t="shared" si="39"/>
        <v>1.0306856465637699</v>
      </c>
      <c r="AT104" t="s">
        <v>159</v>
      </c>
      <c r="AU104" t="s">
        <v>155</v>
      </c>
      <c r="AV104" t="s">
        <v>163</v>
      </c>
      <c r="AW104" t="s">
        <v>155</v>
      </c>
      <c r="AX104" t="s">
        <v>158</v>
      </c>
      <c r="AY104">
        <f t="shared" si="40"/>
        <v>0.98553071361039501</v>
      </c>
      <c r="AZ104" t="s">
        <v>159</v>
      </c>
      <c r="BA104" t="s">
        <v>155</v>
      </c>
      <c r="BB104" t="s">
        <v>164</v>
      </c>
      <c r="BC104" t="s">
        <v>155</v>
      </c>
      <c r="BD104" t="s">
        <v>158</v>
      </c>
      <c r="BE104">
        <f t="shared" si="41"/>
        <v>1.0737419603978799</v>
      </c>
      <c r="BF104" t="s">
        <v>159</v>
      </c>
      <c r="BG104" t="s">
        <v>155</v>
      </c>
      <c r="BH104" t="s">
        <v>152</v>
      </c>
      <c r="BI104" t="s">
        <v>155</v>
      </c>
      <c r="BJ104" t="s">
        <v>158</v>
      </c>
      <c r="BK104">
        <f t="shared" si="42"/>
        <v>1.03</v>
      </c>
      <c r="BL104" t="s">
        <v>159</v>
      </c>
      <c r="BM104" t="s">
        <v>155</v>
      </c>
      <c r="BN104" t="s">
        <v>151</v>
      </c>
      <c r="BO104" t="s">
        <v>155</v>
      </c>
      <c r="BP104" t="s">
        <v>158</v>
      </c>
      <c r="BQ104">
        <f t="shared" si="43"/>
        <v>0.99</v>
      </c>
      <c r="BR104" t="s">
        <v>159</v>
      </c>
      <c r="BS104" t="s">
        <v>155</v>
      </c>
      <c r="BT104" t="s">
        <v>246</v>
      </c>
      <c r="BU104" t="s">
        <v>155</v>
      </c>
      <c r="BV104" t="s">
        <v>158</v>
      </c>
      <c r="BW104">
        <f t="shared" si="44"/>
        <v>1.07</v>
      </c>
      <c r="BX104" t="s">
        <v>159</v>
      </c>
      <c r="BY104" t="s">
        <v>155</v>
      </c>
      <c r="BZ104" t="s">
        <v>247</v>
      </c>
      <c r="CA104" t="s">
        <v>155</v>
      </c>
      <c r="CB104" t="s">
        <v>158</v>
      </c>
      <c r="CC104">
        <f t="shared" si="45"/>
        <v>0.99</v>
      </c>
      <c r="CD104" t="s">
        <v>159</v>
      </c>
      <c r="CE104" t="s">
        <v>155</v>
      </c>
      <c r="CF104" t="s">
        <v>165</v>
      </c>
      <c r="CG104" t="s">
        <v>155</v>
      </c>
      <c r="CH104" t="s">
        <v>158</v>
      </c>
      <c r="CI104">
        <f t="shared" si="46"/>
        <v>1.07</v>
      </c>
      <c r="CJ104" t="s">
        <v>166</v>
      </c>
      <c r="CK104" t="s">
        <v>159</v>
      </c>
      <c r="CL104" t="str">
        <f t="shared" si="47"/>
        <v>{"window_index":86,"window_t_start":87,"window_t_end":93,"Data":"2020-05-18","R_e_median":1.03068564656377,"R_e_q0025":0.985530713610395,"R_e_q0975":1.07374196039788,"fit":1.03,"lwr":0.99,"upr":1.07,"low":0.99,"high":1.07},</v>
      </c>
    </row>
    <row r="105" spans="1:90">
      <c r="A105" s="9">
        <f t="shared" si="48"/>
        <v>43963</v>
      </c>
      <c r="B105" s="9">
        <v>43965</v>
      </c>
      <c r="C105">
        <v>87</v>
      </c>
      <c r="D105" s="11">
        <v>87</v>
      </c>
      <c r="E105" s="11">
        <v>88</v>
      </c>
      <c r="F105" s="11">
        <v>94</v>
      </c>
      <c r="G105" s="11">
        <v>92</v>
      </c>
      <c r="H105" s="9">
        <v>43970</v>
      </c>
      <c r="I105">
        <v>0.98150924803919903</v>
      </c>
      <c r="J105">
        <v>1.06586414903391</v>
      </c>
      <c r="K105">
        <v>1.02756967655165</v>
      </c>
      <c r="N105" t="s">
        <v>154</v>
      </c>
      <c r="O105" t="s">
        <v>155</v>
      </c>
      <c r="P105" t="s">
        <v>156</v>
      </c>
      <c r="Q105" t="s">
        <v>155</v>
      </c>
      <c r="R105" t="s">
        <v>158</v>
      </c>
      <c r="S105">
        <v>87</v>
      </c>
      <c r="T105" t="s">
        <v>159</v>
      </c>
      <c r="U105" t="s">
        <v>155</v>
      </c>
      <c r="V105" t="s">
        <v>160</v>
      </c>
      <c r="W105" t="s">
        <v>155</v>
      </c>
      <c r="X105" t="s">
        <v>158</v>
      </c>
      <c r="Y105">
        <f t="shared" si="37"/>
        <v>88</v>
      </c>
      <c r="Z105" t="s">
        <v>159</v>
      </c>
      <c r="AA105" t="s">
        <v>155</v>
      </c>
      <c r="AB105" t="s">
        <v>161</v>
      </c>
      <c r="AC105" t="s">
        <v>155</v>
      </c>
      <c r="AD105" t="s">
        <v>158</v>
      </c>
      <c r="AE105">
        <f t="shared" si="38"/>
        <v>94</v>
      </c>
      <c r="AF105" t="s">
        <v>159</v>
      </c>
      <c r="AG105" t="s">
        <v>155</v>
      </c>
      <c r="AH105" t="s">
        <v>147</v>
      </c>
      <c r="AI105" t="s">
        <v>155</v>
      </c>
      <c r="AJ105" t="s">
        <v>158</v>
      </c>
      <c r="AK105" t="s">
        <v>155</v>
      </c>
      <c r="AL105" s="83" t="s">
        <v>258</v>
      </c>
      <c r="AM105" t="s">
        <v>155</v>
      </c>
      <c r="AN105" t="s">
        <v>159</v>
      </c>
      <c r="AO105" t="s">
        <v>155</v>
      </c>
      <c r="AP105" t="s">
        <v>162</v>
      </c>
      <c r="AQ105" t="s">
        <v>155</v>
      </c>
      <c r="AR105" t="s">
        <v>158</v>
      </c>
      <c r="AS105">
        <f t="shared" si="39"/>
        <v>1.02756967655165</v>
      </c>
      <c r="AT105" t="s">
        <v>159</v>
      </c>
      <c r="AU105" t="s">
        <v>155</v>
      </c>
      <c r="AV105" t="s">
        <v>163</v>
      </c>
      <c r="AW105" t="s">
        <v>155</v>
      </c>
      <c r="AX105" t="s">
        <v>158</v>
      </c>
      <c r="AY105">
        <f t="shared" si="40"/>
        <v>0.98150924803919903</v>
      </c>
      <c r="AZ105" t="s">
        <v>159</v>
      </c>
      <c r="BA105" t="s">
        <v>155</v>
      </c>
      <c r="BB105" t="s">
        <v>164</v>
      </c>
      <c r="BC105" t="s">
        <v>155</v>
      </c>
      <c r="BD105" t="s">
        <v>158</v>
      </c>
      <c r="BE105">
        <f t="shared" si="41"/>
        <v>1.06586414903391</v>
      </c>
      <c r="BF105" t="s">
        <v>159</v>
      </c>
      <c r="BG105" t="s">
        <v>155</v>
      </c>
      <c r="BH105" t="s">
        <v>152</v>
      </c>
      <c r="BI105" t="s">
        <v>155</v>
      </c>
      <c r="BJ105" t="s">
        <v>158</v>
      </c>
      <c r="BK105">
        <f t="shared" si="42"/>
        <v>1.03</v>
      </c>
      <c r="BL105" t="s">
        <v>159</v>
      </c>
      <c r="BM105" t="s">
        <v>155</v>
      </c>
      <c r="BN105" t="s">
        <v>151</v>
      </c>
      <c r="BO105" t="s">
        <v>155</v>
      </c>
      <c r="BP105" t="s">
        <v>158</v>
      </c>
      <c r="BQ105">
        <f t="shared" si="43"/>
        <v>0.98</v>
      </c>
      <c r="BR105" t="s">
        <v>159</v>
      </c>
      <c r="BS105" t="s">
        <v>155</v>
      </c>
      <c r="BT105" t="s">
        <v>246</v>
      </c>
      <c r="BU105" t="s">
        <v>155</v>
      </c>
      <c r="BV105" t="s">
        <v>158</v>
      </c>
      <c r="BW105">
        <f t="shared" si="44"/>
        <v>1.07</v>
      </c>
      <c r="BX105" t="s">
        <v>159</v>
      </c>
      <c r="BY105" t="s">
        <v>155</v>
      </c>
      <c r="BZ105" t="s">
        <v>247</v>
      </c>
      <c r="CA105" t="s">
        <v>155</v>
      </c>
      <c r="CB105" t="s">
        <v>158</v>
      </c>
      <c r="CC105">
        <f t="shared" si="45"/>
        <v>0.98</v>
      </c>
      <c r="CD105" t="s">
        <v>159</v>
      </c>
      <c r="CE105" t="s">
        <v>155</v>
      </c>
      <c r="CF105" t="s">
        <v>165</v>
      </c>
      <c r="CG105" t="s">
        <v>155</v>
      </c>
      <c r="CH105" t="s">
        <v>158</v>
      </c>
      <c r="CI105">
        <f t="shared" si="46"/>
        <v>1.07</v>
      </c>
      <c r="CJ105" t="s">
        <v>166</v>
      </c>
      <c r="CK105" t="s">
        <v>159</v>
      </c>
      <c r="CL105" t="str">
        <f t="shared" si="47"/>
        <v>{"window_index":87,"window_t_start":88,"window_t_end":94,"Data":"2020-05-19","R_e_median":1.02756967655165,"R_e_q0025":0.981509248039199,"R_e_q0975":1.06586414903391,"fit":1.03,"lwr":0.98,"upr":1.07,"low":0.98,"high":1.07},</v>
      </c>
    </row>
    <row r="106" spans="1:90">
      <c r="A106" s="9">
        <f t="shared" si="48"/>
        <v>43964</v>
      </c>
      <c r="B106" s="9">
        <v>43966</v>
      </c>
      <c r="C106">
        <v>88</v>
      </c>
      <c r="D106" s="11">
        <v>88</v>
      </c>
      <c r="E106" s="11">
        <v>89</v>
      </c>
      <c r="F106" s="11">
        <v>95</v>
      </c>
      <c r="G106" s="11">
        <v>93</v>
      </c>
      <c r="H106" s="9">
        <v>43971</v>
      </c>
      <c r="I106">
        <v>0.97165266255642402</v>
      </c>
      <c r="J106">
        <v>1.0656058164773501</v>
      </c>
      <c r="K106">
        <v>1.0244563697617699</v>
      </c>
      <c r="N106" t="s">
        <v>154</v>
      </c>
      <c r="O106" t="s">
        <v>155</v>
      </c>
      <c r="P106" t="s">
        <v>156</v>
      </c>
      <c r="Q106" t="s">
        <v>155</v>
      </c>
      <c r="R106" t="s">
        <v>158</v>
      </c>
      <c r="S106">
        <v>88</v>
      </c>
      <c r="T106" t="s">
        <v>159</v>
      </c>
      <c r="U106" t="s">
        <v>155</v>
      </c>
      <c r="V106" t="s">
        <v>160</v>
      </c>
      <c r="W106" t="s">
        <v>155</v>
      </c>
      <c r="X106" t="s">
        <v>158</v>
      </c>
      <c r="Y106">
        <f t="shared" si="37"/>
        <v>89</v>
      </c>
      <c r="Z106" t="s">
        <v>159</v>
      </c>
      <c r="AA106" t="s">
        <v>155</v>
      </c>
      <c r="AB106" t="s">
        <v>161</v>
      </c>
      <c r="AC106" t="s">
        <v>155</v>
      </c>
      <c r="AD106" t="s">
        <v>158</v>
      </c>
      <c r="AE106">
        <f t="shared" si="38"/>
        <v>95</v>
      </c>
      <c r="AF106" t="s">
        <v>159</v>
      </c>
      <c r="AG106" t="s">
        <v>155</v>
      </c>
      <c r="AH106" t="s">
        <v>147</v>
      </c>
      <c r="AI106" t="s">
        <v>155</v>
      </c>
      <c r="AJ106" t="s">
        <v>158</v>
      </c>
      <c r="AK106" t="s">
        <v>155</v>
      </c>
      <c r="AL106" s="83" t="s">
        <v>259</v>
      </c>
      <c r="AM106" t="s">
        <v>155</v>
      </c>
      <c r="AN106" t="s">
        <v>159</v>
      </c>
      <c r="AO106" t="s">
        <v>155</v>
      </c>
      <c r="AP106" t="s">
        <v>162</v>
      </c>
      <c r="AQ106" t="s">
        <v>155</v>
      </c>
      <c r="AR106" t="s">
        <v>158</v>
      </c>
      <c r="AS106">
        <f t="shared" si="39"/>
        <v>1.0244563697617699</v>
      </c>
      <c r="AT106" t="s">
        <v>159</v>
      </c>
      <c r="AU106" t="s">
        <v>155</v>
      </c>
      <c r="AV106" t="s">
        <v>163</v>
      </c>
      <c r="AW106" t="s">
        <v>155</v>
      </c>
      <c r="AX106" t="s">
        <v>158</v>
      </c>
      <c r="AY106">
        <f t="shared" si="40"/>
        <v>0.97165266255642402</v>
      </c>
      <c r="AZ106" t="s">
        <v>159</v>
      </c>
      <c r="BA106" t="s">
        <v>155</v>
      </c>
      <c r="BB106" t="s">
        <v>164</v>
      </c>
      <c r="BC106" t="s">
        <v>155</v>
      </c>
      <c r="BD106" t="s">
        <v>158</v>
      </c>
      <c r="BE106">
        <f t="shared" si="41"/>
        <v>1.0656058164773501</v>
      </c>
      <c r="BF106" t="s">
        <v>159</v>
      </c>
      <c r="BG106" t="s">
        <v>155</v>
      </c>
      <c r="BH106" t="s">
        <v>152</v>
      </c>
      <c r="BI106" t="s">
        <v>155</v>
      </c>
      <c r="BJ106" t="s">
        <v>158</v>
      </c>
      <c r="BK106">
        <f t="shared" si="42"/>
        <v>1.02</v>
      </c>
      <c r="BL106" t="s">
        <v>159</v>
      </c>
      <c r="BM106" t="s">
        <v>155</v>
      </c>
      <c r="BN106" t="s">
        <v>151</v>
      </c>
      <c r="BO106" t="s">
        <v>155</v>
      </c>
      <c r="BP106" t="s">
        <v>158</v>
      </c>
      <c r="BQ106">
        <f t="shared" si="43"/>
        <v>0.97</v>
      </c>
      <c r="BR106" t="s">
        <v>159</v>
      </c>
      <c r="BS106" t="s">
        <v>155</v>
      </c>
      <c r="BT106" t="s">
        <v>246</v>
      </c>
      <c r="BU106" t="s">
        <v>155</v>
      </c>
      <c r="BV106" t="s">
        <v>158</v>
      </c>
      <c r="BW106">
        <f t="shared" si="44"/>
        <v>1.07</v>
      </c>
      <c r="BX106" t="s">
        <v>159</v>
      </c>
      <c r="BY106" t="s">
        <v>155</v>
      </c>
      <c r="BZ106" t="s">
        <v>247</v>
      </c>
      <c r="CA106" t="s">
        <v>155</v>
      </c>
      <c r="CB106" t="s">
        <v>158</v>
      </c>
      <c r="CC106">
        <f t="shared" si="45"/>
        <v>0.97</v>
      </c>
      <c r="CD106" t="s">
        <v>159</v>
      </c>
      <c r="CE106" t="s">
        <v>155</v>
      </c>
      <c r="CF106" t="s">
        <v>165</v>
      </c>
      <c r="CG106" t="s">
        <v>155</v>
      </c>
      <c r="CH106" t="s">
        <v>158</v>
      </c>
      <c r="CI106">
        <f t="shared" si="46"/>
        <v>1.07</v>
      </c>
      <c r="CJ106" t="s">
        <v>166</v>
      </c>
      <c r="CK106" t="s">
        <v>159</v>
      </c>
      <c r="CL106" t="str">
        <f t="shared" si="47"/>
        <v>{"window_index":88,"window_t_start":89,"window_t_end":95,"Data":"2020-05-20","R_e_median":1.02445636976177,"R_e_q0025":0.971652662556424,"R_e_q0975":1.06560581647735,"fit":1.02,"lwr":0.97,"upr":1.07,"low":0.97,"high":1.07},</v>
      </c>
    </row>
    <row r="107" spans="1:90">
      <c r="A107" s="9">
        <f t="shared" si="48"/>
        <v>43965</v>
      </c>
      <c r="B107" s="9">
        <v>43967</v>
      </c>
      <c r="C107">
        <v>89</v>
      </c>
      <c r="D107" s="11">
        <v>89</v>
      </c>
      <c r="E107" s="11">
        <v>90</v>
      </c>
      <c r="F107" s="11">
        <v>96</v>
      </c>
      <c r="G107" s="11">
        <v>94</v>
      </c>
      <c r="H107" s="9">
        <v>43972</v>
      </c>
      <c r="I107">
        <v>0.95420056726633296</v>
      </c>
      <c r="J107">
        <v>1.05005792508355</v>
      </c>
      <c r="K107">
        <v>1.0031212964565801</v>
      </c>
      <c r="N107" t="s">
        <v>154</v>
      </c>
      <c r="O107" t="s">
        <v>155</v>
      </c>
      <c r="P107" t="s">
        <v>156</v>
      </c>
      <c r="Q107" t="s">
        <v>155</v>
      </c>
      <c r="R107" t="s">
        <v>158</v>
      </c>
      <c r="S107">
        <v>89</v>
      </c>
      <c r="T107" t="s">
        <v>159</v>
      </c>
      <c r="U107" t="s">
        <v>155</v>
      </c>
      <c r="V107" t="s">
        <v>160</v>
      </c>
      <c r="W107" t="s">
        <v>155</v>
      </c>
      <c r="X107" t="s">
        <v>158</v>
      </c>
      <c r="Y107">
        <f t="shared" si="37"/>
        <v>90</v>
      </c>
      <c r="Z107" t="s">
        <v>159</v>
      </c>
      <c r="AA107" t="s">
        <v>155</v>
      </c>
      <c r="AB107" t="s">
        <v>161</v>
      </c>
      <c r="AC107" t="s">
        <v>155</v>
      </c>
      <c r="AD107" t="s">
        <v>158</v>
      </c>
      <c r="AE107">
        <f t="shared" si="38"/>
        <v>96</v>
      </c>
      <c r="AF107" t="s">
        <v>159</v>
      </c>
      <c r="AG107" t="s">
        <v>155</v>
      </c>
      <c r="AH107" t="s">
        <v>147</v>
      </c>
      <c r="AI107" t="s">
        <v>155</v>
      </c>
      <c r="AJ107" t="s">
        <v>158</v>
      </c>
      <c r="AK107" t="s">
        <v>155</v>
      </c>
      <c r="AL107" s="83" t="s">
        <v>260</v>
      </c>
      <c r="AM107" t="s">
        <v>155</v>
      </c>
      <c r="AN107" t="s">
        <v>159</v>
      </c>
      <c r="AO107" t="s">
        <v>155</v>
      </c>
      <c r="AP107" t="s">
        <v>162</v>
      </c>
      <c r="AQ107" t="s">
        <v>155</v>
      </c>
      <c r="AR107" t="s">
        <v>158</v>
      </c>
      <c r="AS107">
        <f t="shared" si="39"/>
        <v>1.0031212964565801</v>
      </c>
      <c r="AT107" t="s">
        <v>159</v>
      </c>
      <c r="AU107" t="s">
        <v>155</v>
      </c>
      <c r="AV107" t="s">
        <v>163</v>
      </c>
      <c r="AW107" t="s">
        <v>155</v>
      </c>
      <c r="AX107" t="s">
        <v>158</v>
      </c>
      <c r="AY107">
        <f t="shared" si="40"/>
        <v>0.95420056726633296</v>
      </c>
      <c r="AZ107" t="s">
        <v>159</v>
      </c>
      <c r="BA107" t="s">
        <v>155</v>
      </c>
      <c r="BB107" t="s">
        <v>164</v>
      </c>
      <c r="BC107" t="s">
        <v>155</v>
      </c>
      <c r="BD107" t="s">
        <v>158</v>
      </c>
      <c r="BE107">
        <f t="shared" si="41"/>
        <v>1.05005792508355</v>
      </c>
      <c r="BF107" t="s">
        <v>159</v>
      </c>
      <c r="BG107" t="s">
        <v>155</v>
      </c>
      <c r="BH107" t="s">
        <v>152</v>
      </c>
      <c r="BI107" t="s">
        <v>155</v>
      </c>
      <c r="BJ107" t="s">
        <v>158</v>
      </c>
      <c r="BK107">
        <f t="shared" si="42"/>
        <v>1</v>
      </c>
      <c r="BL107" t="s">
        <v>159</v>
      </c>
      <c r="BM107" t="s">
        <v>155</v>
      </c>
      <c r="BN107" t="s">
        <v>151</v>
      </c>
      <c r="BO107" t="s">
        <v>155</v>
      </c>
      <c r="BP107" t="s">
        <v>158</v>
      </c>
      <c r="BQ107">
        <f t="shared" si="43"/>
        <v>0.95</v>
      </c>
      <c r="BR107" t="s">
        <v>159</v>
      </c>
      <c r="BS107" t="s">
        <v>155</v>
      </c>
      <c r="BT107" t="s">
        <v>246</v>
      </c>
      <c r="BU107" t="s">
        <v>155</v>
      </c>
      <c r="BV107" t="s">
        <v>158</v>
      </c>
      <c r="BW107">
        <f t="shared" si="44"/>
        <v>1.05</v>
      </c>
      <c r="BX107" t="s">
        <v>159</v>
      </c>
      <c r="BY107" t="s">
        <v>155</v>
      </c>
      <c r="BZ107" t="s">
        <v>247</v>
      </c>
      <c r="CA107" t="s">
        <v>155</v>
      </c>
      <c r="CB107" t="s">
        <v>158</v>
      </c>
      <c r="CC107">
        <f t="shared" si="45"/>
        <v>0.95</v>
      </c>
      <c r="CD107" t="s">
        <v>159</v>
      </c>
      <c r="CE107" t="s">
        <v>155</v>
      </c>
      <c r="CF107" t="s">
        <v>165</v>
      </c>
      <c r="CG107" t="s">
        <v>155</v>
      </c>
      <c r="CH107" t="s">
        <v>158</v>
      </c>
      <c r="CI107">
        <f t="shared" si="46"/>
        <v>1.05</v>
      </c>
      <c r="CJ107" t="s">
        <v>166</v>
      </c>
      <c r="CK107" t="s">
        <v>159</v>
      </c>
      <c r="CL107" t="str">
        <f t="shared" si="47"/>
        <v>{"window_index":89,"window_t_start":90,"window_t_end":96,"Data":"2020-05-21","R_e_median":1.00312129645658,"R_e_q0025":0.954200567266333,"R_e_q0975":1.05005792508355,"fit":1,"lwr":0.95,"upr":1.05,"low":0.95,"high":1.05},</v>
      </c>
    </row>
    <row r="108" spans="1:90">
      <c r="A108" s="9">
        <f t="shared" si="48"/>
        <v>43966</v>
      </c>
      <c r="B108" s="9">
        <v>43968</v>
      </c>
      <c r="C108">
        <v>90</v>
      </c>
      <c r="D108" s="11">
        <v>90</v>
      </c>
      <c r="E108" s="11">
        <v>91</v>
      </c>
      <c r="F108" s="11">
        <v>97</v>
      </c>
      <c r="G108" s="11">
        <v>95</v>
      </c>
      <c r="H108" s="9">
        <v>43973</v>
      </c>
      <c r="I108">
        <v>0.95300478048390502</v>
      </c>
      <c r="J108">
        <v>1.05080096408644</v>
      </c>
      <c r="K108">
        <v>1.0009481071147901</v>
      </c>
      <c r="N108" t="s">
        <v>154</v>
      </c>
      <c r="O108" t="s">
        <v>155</v>
      </c>
      <c r="P108" t="s">
        <v>156</v>
      </c>
      <c r="Q108" t="s">
        <v>155</v>
      </c>
      <c r="R108" t="s">
        <v>158</v>
      </c>
      <c r="S108">
        <v>90</v>
      </c>
      <c r="T108" t="s">
        <v>159</v>
      </c>
      <c r="U108" t="s">
        <v>155</v>
      </c>
      <c r="V108" t="s">
        <v>160</v>
      </c>
      <c r="W108" t="s">
        <v>155</v>
      </c>
      <c r="X108" t="s">
        <v>158</v>
      </c>
      <c r="Y108">
        <f t="shared" si="37"/>
        <v>91</v>
      </c>
      <c r="Z108" t="s">
        <v>159</v>
      </c>
      <c r="AA108" t="s">
        <v>155</v>
      </c>
      <c r="AB108" t="s">
        <v>161</v>
      </c>
      <c r="AC108" t="s">
        <v>155</v>
      </c>
      <c r="AD108" t="s">
        <v>158</v>
      </c>
      <c r="AE108">
        <f t="shared" si="38"/>
        <v>97</v>
      </c>
      <c r="AF108" t="s">
        <v>159</v>
      </c>
      <c r="AG108" t="s">
        <v>155</v>
      </c>
      <c r="AH108" t="s">
        <v>147</v>
      </c>
      <c r="AI108" t="s">
        <v>155</v>
      </c>
      <c r="AJ108" t="s">
        <v>158</v>
      </c>
      <c r="AK108" t="s">
        <v>155</v>
      </c>
      <c r="AL108" s="83" t="s">
        <v>261</v>
      </c>
      <c r="AM108" t="s">
        <v>155</v>
      </c>
      <c r="AN108" t="s">
        <v>159</v>
      </c>
      <c r="AO108" t="s">
        <v>155</v>
      </c>
      <c r="AP108" t="s">
        <v>162</v>
      </c>
      <c r="AQ108" t="s">
        <v>155</v>
      </c>
      <c r="AR108" t="s">
        <v>158</v>
      </c>
      <c r="AS108">
        <f t="shared" si="39"/>
        <v>1.0009481071147901</v>
      </c>
      <c r="AT108" t="s">
        <v>159</v>
      </c>
      <c r="AU108" t="s">
        <v>155</v>
      </c>
      <c r="AV108" t="s">
        <v>163</v>
      </c>
      <c r="AW108" t="s">
        <v>155</v>
      </c>
      <c r="AX108" t="s">
        <v>158</v>
      </c>
      <c r="AY108">
        <f t="shared" si="40"/>
        <v>0.95300478048390502</v>
      </c>
      <c r="AZ108" t="s">
        <v>159</v>
      </c>
      <c r="BA108" t="s">
        <v>155</v>
      </c>
      <c r="BB108" t="s">
        <v>164</v>
      </c>
      <c r="BC108" t="s">
        <v>155</v>
      </c>
      <c r="BD108" t="s">
        <v>158</v>
      </c>
      <c r="BE108">
        <f t="shared" si="41"/>
        <v>1.05080096408644</v>
      </c>
      <c r="BF108" t="s">
        <v>159</v>
      </c>
      <c r="BG108" t="s">
        <v>155</v>
      </c>
      <c r="BH108" t="s">
        <v>152</v>
      </c>
      <c r="BI108" t="s">
        <v>155</v>
      </c>
      <c r="BJ108" t="s">
        <v>158</v>
      </c>
      <c r="BK108">
        <f t="shared" si="42"/>
        <v>1</v>
      </c>
      <c r="BL108" t="s">
        <v>159</v>
      </c>
      <c r="BM108" t="s">
        <v>155</v>
      </c>
      <c r="BN108" t="s">
        <v>151</v>
      </c>
      <c r="BO108" t="s">
        <v>155</v>
      </c>
      <c r="BP108" t="s">
        <v>158</v>
      </c>
      <c r="BQ108">
        <f t="shared" si="43"/>
        <v>0.95</v>
      </c>
      <c r="BR108" t="s">
        <v>159</v>
      </c>
      <c r="BS108" t="s">
        <v>155</v>
      </c>
      <c r="BT108" t="s">
        <v>246</v>
      </c>
      <c r="BU108" t="s">
        <v>155</v>
      </c>
      <c r="BV108" t="s">
        <v>158</v>
      </c>
      <c r="BW108">
        <f t="shared" si="44"/>
        <v>1.05</v>
      </c>
      <c r="BX108" t="s">
        <v>159</v>
      </c>
      <c r="BY108" t="s">
        <v>155</v>
      </c>
      <c r="BZ108" t="s">
        <v>247</v>
      </c>
      <c r="CA108" t="s">
        <v>155</v>
      </c>
      <c r="CB108" t="s">
        <v>158</v>
      </c>
      <c r="CC108">
        <f t="shared" si="45"/>
        <v>0.95</v>
      </c>
      <c r="CD108" t="s">
        <v>159</v>
      </c>
      <c r="CE108" t="s">
        <v>155</v>
      </c>
      <c r="CF108" t="s">
        <v>165</v>
      </c>
      <c r="CG108" t="s">
        <v>155</v>
      </c>
      <c r="CH108" t="s">
        <v>158</v>
      </c>
      <c r="CI108">
        <f t="shared" si="46"/>
        <v>1.05</v>
      </c>
      <c r="CJ108" t="s">
        <v>166</v>
      </c>
      <c r="CK108" t="s">
        <v>159</v>
      </c>
      <c r="CL108" t="str">
        <f t="shared" si="47"/>
        <v>{"window_index":90,"window_t_start":91,"window_t_end":97,"Data":"2020-05-22","R_e_median":1.00094810711479,"R_e_q0025":0.953004780483905,"R_e_q0975":1.05080096408644,"fit":1,"lwr":0.95,"upr":1.05,"low":0.95,"high":1.05},</v>
      </c>
    </row>
    <row r="109" spans="1:90">
      <c r="A109" s="9">
        <f t="shared" si="48"/>
        <v>43967</v>
      </c>
      <c r="B109" s="9">
        <v>43969</v>
      </c>
      <c r="C109">
        <v>91</v>
      </c>
      <c r="D109" s="11">
        <v>91</v>
      </c>
      <c r="E109" s="11">
        <v>92</v>
      </c>
      <c r="F109" s="11">
        <v>98</v>
      </c>
      <c r="G109" s="11">
        <v>96</v>
      </c>
      <c r="H109" s="9">
        <v>43974</v>
      </c>
      <c r="I109">
        <v>0.94039442321264299</v>
      </c>
      <c r="J109">
        <v>1.0372158674780501</v>
      </c>
      <c r="K109">
        <v>0.98250795637641697</v>
      </c>
      <c r="N109" t="s">
        <v>154</v>
      </c>
      <c r="O109" t="s">
        <v>155</v>
      </c>
      <c r="P109" t="s">
        <v>156</v>
      </c>
      <c r="Q109" t="s">
        <v>155</v>
      </c>
      <c r="R109" t="s">
        <v>158</v>
      </c>
      <c r="S109">
        <v>91</v>
      </c>
      <c r="T109" t="s">
        <v>159</v>
      </c>
      <c r="U109" t="s">
        <v>155</v>
      </c>
      <c r="V109" t="s">
        <v>160</v>
      </c>
      <c r="W109" t="s">
        <v>155</v>
      </c>
      <c r="X109" t="s">
        <v>158</v>
      </c>
      <c r="Y109">
        <f t="shared" si="37"/>
        <v>92</v>
      </c>
      <c r="Z109" t="s">
        <v>159</v>
      </c>
      <c r="AA109" t="s">
        <v>155</v>
      </c>
      <c r="AB109" t="s">
        <v>161</v>
      </c>
      <c r="AC109" t="s">
        <v>155</v>
      </c>
      <c r="AD109" t="s">
        <v>158</v>
      </c>
      <c r="AE109">
        <f t="shared" si="38"/>
        <v>98</v>
      </c>
      <c r="AF109" t="s">
        <v>159</v>
      </c>
      <c r="AG109" t="s">
        <v>155</v>
      </c>
      <c r="AH109" t="s">
        <v>147</v>
      </c>
      <c r="AI109" t="s">
        <v>155</v>
      </c>
      <c r="AJ109" t="s">
        <v>158</v>
      </c>
      <c r="AK109" t="s">
        <v>155</v>
      </c>
      <c r="AL109" s="83" t="s">
        <v>262</v>
      </c>
      <c r="AM109" t="s">
        <v>155</v>
      </c>
      <c r="AN109" t="s">
        <v>159</v>
      </c>
      <c r="AO109" t="s">
        <v>155</v>
      </c>
      <c r="AP109" t="s">
        <v>162</v>
      </c>
      <c r="AQ109" t="s">
        <v>155</v>
      </c>
      <c r="AR109" t="s">
        <v>158</v>
      </c>
      <c r="AS109">
        <f t="shared" si="39"/>
        <v>0.98250795637641697</v>
      </c>
      <c r="AT109" t="s">
        <v>159</v>
      </c>
      <c r="AU109" t="s">
        <v>155</v>
      </c>
      <c r="AV109" t="s">
        <v>163</v>
      </c>
      <c r="AW109" t="s">
        <v>155</v>
      </c>
      <c r="AX109" t="s">
        <v>158</v>
      </c>
      <c r="AY109">
        <f t="shared" si="40"/>
        <v>0.94039442321264299</v>
      </c>
      <c r="AZ109" t="s">
        <v>159</v>
      </c>
      <c r="BA109" t="s">
        <v>155</v>
      </c>
      <c r="BB109" t="s">
        <v>164</v>
      </c>
      <c r="BC109" t="s">
        <v>155</v>
      </c>
      <c r="BD109" t="s">
        <v>158</v>
      </c>
      <c r="BE109">
        <f t="shared" si="41"/>
        <v>1.0372158674780501</v>
      </c>
      <c r="BF109" t="s">
        <v>159</v>
      </c>
      <c r="BG109" t="s">
        <v>155</v>
      </c>
      <c r="BH109" t="s">
        <v>152</v>
      </c>
      <c r="BI109" t="s">
        <v>155</v>
      </c>
      <c r="BJ109" t="s">
        <v>158</v>
      </c>
      <c r="BK109">
        <f t="shared" si="42"/>
        <v>0.98</v>
      </c>
      <c r="BL109" t="s">
        <v>159</v>
      </c>
      <c r="BM109" t="s">
        <v>155</v>
      </c>
      <c r="BN109" t="s">
        <v>151</v>
      </c>
      <c r="BO109" t="s">
        <v>155</v>
      </c>
      <c r="BP109" t="s">
        <v>158</v>
      </c>
      <c r="BQ109">
        <f t="shared" si="43"/>
        <v>0.94</v>
      </c>
      <c r="BR109" t="s">
        <v>159</v>
      </c>
      <c r="BS109" t="s">
        <v>155</v>
      </c>
      <c r="BT109" t="s">
        <v>246</v>
      </c>
      <c r="BU109" t="s">
        <v>155</v>
      </c>
      <c r="BV109" t="s">
        <v>158</v>
      </c>
      <c r="BW109">
        <f t="shared" si="44"/>
        <v>1.04</v>
      </c>
      <c r="BX109" t="s">
        <v>159</v>
      </c>
      <c r="BY109" t="s">
        <v>155</v>
      </c>
      <c r="BZ109" t="s">
        <v>247</v>
      </c>
      <c r="CA109" t="s">
        <v>155</v>
      </c>
      <c r="CB109" t="s">
        <v>158</v>
      </c>
      <c r="CC109">
        <f t="shared" si="45"/>
        <v>0.94</v>
      </c>
      <c r="CD109" t="s">
        <v>159</v>
      </c>
      <c r="CE109" t="s">
        <v>155</v>
      </c>
      <c r="CF109" t="s">
        <v>165</v>
      </c>
      <c r="CG109" t="s">
        <v>155</v>
      </c>
      <c r="CH109" t="s">
        <v>158</v>
      </c>
      <c r="CI109">
        <f t="shared" si="46"/>
        <v>1.04</v>
      </c>
      <c r="CJ109" t="s">
        <v>166</v>
      </c>
      <c r="CK109" t="s">
        <v>159</v>
      </c>
      <c r="CL109" t="str">
        <f t="shared" si="47"/>
        <v>{"window_index":91,"window_t_start":92,"window_t_end":98,"Data":"2020-05-23","R_e_median":0.982507956376417,"R_e_q0025":0.940394423212643,"R_e_q0975":1.03721586747805,"fit":0.98,"lwr":0.94,"upr":1.04,"low":0.94,"high":1.04},</v>
      </c>
    </row>
    <row r="110" spans="1:90">
      <c r="A110" s="9">
        <f t="shared" si="48"/>
        <v>43968</v>
      </c>
      <c r="B110" s="9">
        <v>43970</v>
      </c>
      <c r="C110">
        <v>92</v>
      </c>
      <c r="D110" s="11">
        <v>92</v>
      </c>
      <c r="E110" s="11">
        <v>93</v>
      </c>
      <c r="F110" s="11">
        <v>99</v>
      </c>
      <c r="G110" s="11">
        <v>97</v>
      </c>
      <c r="H110" s="9">
        <v>43975</v>
      </c>
      <c r="I110">
        <v>0.92664953327030197</v>
      </c>
      <c r="J110">
        <v>0.97267800311596697</v>
      </c>
      <c r="K110">
        <v>1.0091028935909501</v>
      </c>
      <c r="N110" t="s">
        <v>154</v>
      </c>
      <c r="O110" t="s">
        <v>155</v>
      </c>
      <c r="P110" t="s">
        <v>156</v>
      </c>
      <c r="Q110" t="s">
        <v>155</v>
      </c>
      <c r="R110" t="s">
        <v>158</v>
      </c>
      <c r="S110">
        <v>92</v>
      </c>
      <c r="T110" t="s">
        <v>159</v>
      </c>
      <c r="U110" t="s">
        <v>155</v>
      </c>
      <c r="V110" t="s">
        <v>160</v>
      </c>
      <c r="W110" t="s">
        <v>155</v>
      </c>
      <c r="X110" t="s">
        <v>158</v>
      </c>
      <c r="Y110">
        <f t="shared" si="37"/>
        <v>93</v>
      </c>
      <c r="Z110" t="s">
        <v>159</v>
      </c>
      <c r="AA110" t="s">
        <v>155</v>
      </c>
      <c r="AB110" t="s">
        <v>161</v>
      </c>
      <c r="AC110" t="s">
        <v>155</v>
      </c>
      <c r="AD110" t="s">
        <v>158</v>
      </c>
      <c r="AE110">
        <f t="shared" si="38"/>
        <v>99</v>
      </c>
      <c r="AF110" t="s">
        <v>159</v>
      </c>
      <c r="AG110" t="s">
        <v>155</v>
      </c>
      <c r="AH110" t="s">
        <v>147</v>
      </c>
      <c r="AI110" t="s">
        <v>155</v>
      </c>
      <c r="AJ110" t="s">
        <v>158</v>
      </c>
      <c r="AK110" t="s">
        <v>155</v>
      </c>
      <c r="AL110" s="83" t="s">
        <v>263</v>
      </c>
      <c r="AM110" t="s">
        <v>155</v>
      </c>
      <c r="AN110" t="s">
        <v>159</v>
      </c>
      <c r="AO110" t="s">
        <v>155</v>
      </c>
      <c r="AP110" t="s">
        <v>162</v>
      </c>
      <c r="AQ110" t="s">
        <v>155</v>
      </c>
      <c r="AR110" t="s">
        <v>158</v>
      </c>
      <c r="AS110">
        <f>J110</f>
        <v>0.97267800311596697</v>
      </c>
      <c r="AT110" t="s">
        <v>159</v>
      </c>
      <c r="AU110" t="s">
        <v>155</v>
      </c>
      <c r="AV110" t="s">
        <v>163</v>
      </c>
      <c r="AW110" t="s">
        <v>155</v>
      </c>
      <c r="AX110" t="s">
        <v>158</v>
      </c>
      <c r="AY110">
        <f t="shared" si="40"/>
        <v>0.92664953327030197</v>
      </c>
      <c r="AZ110" t="s">
        <v>159</v>
      </c>
      <c r="BA110" t="s">
        <v>155</v>
      </c>
      <c r="BB110" t="s">
        <v>164</v>
      </c>
      <c r="BC110" t="s">
        <v>155</v>
      </c>
      <c r="BD110" t="s">
        <v>158</v>
      </c>
      <c r="BE110">
        <f>K110</f>
        <v>1.0091028935909501</v>
      </c>
      <c r="BF110" t="s">
        <v>159</v>
      </c>
      <c r="BG110" t="s">
        <v>155</v>
      </c>
      <c r="BH110" t="s">
        <v>152</v>
      </c>
      <c r="BI110" t="s">
        <v>155</v>
      </c>
      <c r="BJ110" t="s">
        <v>158</v>
      </c>
      <c r="BK110">
        <f t="shared" si="42"/>
        <v>0.97</v>
      </c>
      <c r="BL110" t="s">
        <v>159</v>
      </c>
      <c r="BM110" t="s">
        <v>155</v>
      </c>
      <c r="BN110" t="s">
        <v>151</v>
      </c>
      <c r="BO110" t="s">
        <v>155</v>
      </c>
      <c r="BP110" t="s">
        <v>158</v>
      </c>
      <c r="BQ110">
        <f t="shared" si="43"/>
        <v>0.93</v>
      </c>
      <c r="BR110" t="s">
        <v>159</v>
      </c>
      <c r="BS110" t="s">
        <v>155</v>
      </c>
      <c r="BT110" t="s">
        <v>246</v>
      </c>
      <c r="BU110" t="s">
        <v>155</v>
      </c>
      <c r="BV110" t="s">
        <v>158</v>
      </c>
      <c r="BW110">
        <f t="shared" si="44"/>
        <v>1.01</v>
      </c>
      <c r="BX110" t="s">
        <v>159</v>
      </c>
      <c r="BY110" t="s">
        <v>155</v>
      </c>
      <c r="BZ110" t="s">
        <v>247</v>
      </c>
      <c r="CA110" t="s">
        <v>155</v>
      </c>
      <c r="CB110" t="s">
        <v>158</v>
      </c>
      <c r="CC110">
        <f t="shared" si="45"/>
        <v>0.93</v>
      </c>
      <c r="CD110" t="s">
        <v>159</v>
      </c>
      <c r="CE110" t="s">
        <v>155</v>
      </c>
      <c r="CF110" t="s">
        <v>165</v>
      </c>
      <c r="CG110" t="s">
        <v>155</v>
      </c>
      <c r="CH110" t="s">
        <v>158</v>
      </c>
      <c r="CI110">
        <f t="shared" si="46"/>
        <v>1.01</v>
      </c>
      <c r="CJ110" t="s">
        <v>166</v>
      </c>
      <c r="CK110" t="s">
        <v>159</v>
      </c>
      <c r="CL110" t="str">
        <f t="shared" si="47"/>
        <v>{"window_index":92,"window_t_start":93,"window_t_end":99,"Data":"2020-05-24","R_e_median":0.972678003115967,"R_e_q0025":0.926649533270302,"R_e_q0975":1.00910289359095,"fit":0.97,"lwr":0.93,"upr":1.01,"low":0.93,"high":1.01},</v>
      </c>
    </row>
    <row r="111" spans="1:90">
      <c r="A111" s="9">
        <f t="shared" si="48"/>
        <v>43969</v>
      </c>
      <c r="B111" s="9">
        <v>43971</v>
      </c>
      <c r="C111">
        <v>93</v>
      </c>
      <c r="D111" s="11">
        <v>93</v>
      </c>
      <c r="E111" s="11">
        <v>94</v>
      </c>
      <c r="F111" s="11">
        <v>100</v>
      </c>
      <c r="G111" s="11">
        <v>98</v>
      </c>
      <c r="H111" s="9">
        <v>43976</v>
      </c>
      <c r="I111">
        <v>0.93023156717312006</v>
      </c>
      <c r="J111">
        <v>0.96282674407765501</v>
      </c>
      <c r="K111">
        <v>0.99927027710826999</v>
      </c>
      <c r="N111" t="s">
        <v>154</v>
      </c>
      <c r="O111" t="s">
        <v>155</v>
      </c>
      <c r="P111" t="s">
        <v>156</v>
      </c>
      <c r="Q111" t="s">
        <v>155</v>
      </c>
      <c r="R111" t="s">
        <v>158</v>
      </c>
      <c r="S111">
        <v>93</v>
      </c>
      <c r="T111" t="s">
        <v>159</v>
      </c>
      <c r="U111" t="s">
        <v>155</v>
      </c>
      <c r="V111" t="s">
        <v>160</v>
      </c>
      <c r="W111" t="s">
        <v>155</v>
      </c>
      <c r="X111" t="s">
        <v>158</v>
      </c>
      <c r="Y111">
        <f t="shared" si="37"/>
        <v>94</v>
      </c>
      <c r="Z111" t="s">
        <v>159</v>
      </c>
      <c r="AA111" t="s">
        <v>155</v>
      </c>
      <c r="AB111" t="s">
        <v>161</v>
      </c>
      <c r="AC111" t="s">
        <v>155</v>
      </c>
      <c r="AD111" t="s">
        <v>158</v>
      </c>
      <c r="AE111">
        <f t="shared" si="38"/>
        <v>100</v>
      </c>
      <c r="AF111" t="s">
        <v>159</v>
      </c>
      <c r="AG111" t="s">
        <v>155</v>
      </c>
      <c r="AH111" t="s">
        <v>147</v>
      </c>
      <c r="AI111" t="s">
        <v>155</v>
      </c>
      <c r="AJ111" t="s">
        <v>158</v>
      </c>
      <c r="AK111" t="s">
        <v>155</v>
      </c>
      <c r="AL111" s="83" t="s">
        <v>264</v>
      </c>
      <c r="AM111" t="s">
        <v>155</v>
      </c>
      <c r="AN111" t="s">
        <v>159</v>
      </c>
      <c r="AO111" t="s">
        <v>155</v>
      </c>
      <c r="AP111" t="s">
        <v>162</v>
      </c>
      <c r="AQ111" t="s">
        <v>155</v>
      </c>
      <c r="AR111" t="s">
        <v>158</v>
      </c>
      <c r="AS111">
        <f t="shared" si="39"/>
        <v>0.99927027710826999</v>
      </c>
      <c r="AT111" t="s">
        <v>159</v>
      </c>
      <c r="AU111" t="s">
        <v>155</v>
      </c>
      <c r="AV111" t="s">
        <v>163</v>
      </c>
      <c r="AW111" t="s">
        <v>155</v>
      </c>
      <c r="AX111" t="s">
        <v>158</v>
      </c>
      <c r="AY111">
        <f t="shared" si="40"/>
        <v>0.93023156717312006</v>
      </c>
      <c r="AZ111" t="s">
        <v>159</v>
      </c>
      <c r="BA111" t="s">
        <v>155</v>
      </c>
      <c r="BB111" t="s">
        <v>164</v>
      </c>
      <c r="BC111" t="s">
        <v>155</v>
      </c>
      <c r="BD111" t="s">
        <v>158</v>
      </c>
      <c r="BE111">
        <f t="shared" si="41"/>
        <v>0.96282674407765501</v>
      </c>
      <c r="BF111" t="s">
        <v>159</v>
      </c>
      <c r="BG111" t="s">
        <v>155</v>
      </c>
      <c r="BH111" t="s">
        <v>152</v>
      </c>
      <c r="BI111" t="s">
        <v>155</v>
      </c>
      <c r="BJ111" t="s">
        <v>158</v>
      </c>
      <c r="BK111">
        <f t="shared" si="42"/>
        <v>1</v>
      </c>
      <c r="BL111" t="s">
        <v>159</v>
      </c>
      <c r="BM111" t="s">
        <v>155</v>
      </c>
      <c r="BN111" t="s">
        <v>151</v>
      </c>
      <c r="BO111" t="s">
        <v>155</v>
      </c>
      <c r="BP111" t="s">
        <v>158</v>
      </c>
      <c r="BQ111">
        <f t="shared" si="43"/>
        <v>0.93</v>
      </c>
      <c r="BR111" t="s">
        <v>159</v>
      </c>
      <c r="BS111" t="s">
        <v>155</v>
      </c>
      <c r="BT111" t="s">
        <v>246</v>
      </c>
      <c r="BU111" t="s">
        <v>155</v>
      </c>
      <c r="BV111" t="s">
        <v>158</v>
      </c>
      <c r="BW111">
        <f t="shared" si="44"/>
        <v>0.96</v>
      </c>
      <c r="BX111" t="s">
        <v>159</v>
      </c>
      <c r="BY111" t="s">
        <v>155</v>
      </c>
      <c r="BZ111" t="s">
        <v>247</v>
      </c>
      <c r="CA111" t="s">
        <v>155</v>
      </c>
      <c r="CB111" t="s">
        <v>158</v>
      </c>
      <c r="CC111">
        <f t="shared" si="45"/>
        <v>0.93</v>
      </c>
      <c r="CD111" t="s">
        <v>159</v>
      </c>
      <c r="CE111" t="s">
        <v>155</v>
      </c>
      <c r="CF111" t="s">
        <v>165</v>
      </c>
      <c r="CG111" t="s">
        <v>155</v>
      </c>
      <c r="CH111" t="s">
        <v>158</v>
      </c>
      <c r="CI111">
        <f t="shared" si="46"/>
        <v>0.96</v>
      </c>
      <c r="CJ111" t="s">
        <v>166</v>
      </c>
      <c r="CK111" t="s">
        <v>159</v>
      </c>
      <c r="CL111" t="str">
        <f t="shared" si="47"/>
        <v>{"window_index":93,"window_t_start":94,"window_t_end":100,"Data":"2020-05-25","R_e_median":0.99927027710827,"R_e_q0025":0.93023156717312,"R_e_q0975":0.962826744077655,"fit":1,"lwr":0.93,"upr":0.96,"low":0.93,"high":0.96},</v>
      </c>
    </row>
  </sheetData>
  <mergeCells count="1">
    <mergeCell ref="A94:K94"/>
  </mergeCells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2" t="s">
        <v>44</v>
      </c>
      <c r="I1" s="2"/>
      <c r="J1" s="2" t="s">
        <v>49</v>
      </c>
      <c r="K1" s="2"/>
      <c r="L1" s="2" t="s">
        <v>50</v>
      </c>
      <c r="M1" s="2"/>
    </row>
    <row r="2" spans="2:25" s="2" customFormat="1" ht="61" customHeight="1">
      <c r="B2" s="1" t="s">
        <v>33</v>
      </c>
      <c r="C2" s="2" t="s">
        <v>37</v>
      </c>
      <c r="D2" s="2" t="s">
        <v>36</v>
      </c>
      <c r="E2" s="2" t="s">
        <v>35</v>
      </c>
      <c r="F2" s="2" t="s">
        <v>34</v>
      </c>
      <c r="G2" s="4">
        <v>43890</v>
      </c>
    </row>
    <row r="3" spans="2:25" s="2" customFormat="1" ht="61" customHeight="1">
      <c r="B3" s="3" t="s">
        <v>40</v>
      </c>
      <c r="C3" s="6" t="s">
        <v>16</v>
      </c>
      <c r="D3" s="3" t="s">
        <v>17</v>
      </c>
      <c r="E3" s="3" t="s">
        <v>18</v>
      </c>
      <c r="F3" s="3" t="s">
        <v>19</v>
      </c>
      <c r="G3" s="2" t="s">
        <v>52</v>
      </c>
      <c r="H3" s="5">
        <f>H6-21</f>
        <v>43832</v>
      </c>
      <c r="I3" s="2">
        <f>ROUND(I6*0.02,0)</f>
        <v>9</v>
      </c>
      <c r="J3" s="5">
        <f>J6-21</f>
        <v>43833</v>
      </c>
      <c r="K3" s="2">
        <f>ROUND(K6*0.02,0)</f>
        <v>4</v>
      </c>
      <c r="L3" s="5">
        <f>L6-21</f>
        <v>43833</v>
      </c>
      <c r="M3" s="2">
        <f>ROUND(M6*0.02,0)</f>
        <v>13</v>
      </c>
      <c r="R3" s="2" t="s">
        <v>36</v>
      </c>
      <c r="S3" s="2" t="s">
        <v>35</v>
      </c>
      <c r="T3" s="2" t="s">
        <v>55</v>
      </c>
    </row>
    <row r="4" spans="2:25" s="2" customFormat="1" ht="61" customHeight="1">
      <c r="B4" s="3" t="s">
        <v>39</v>
      </c>
      <c r="C4" s="6" t="s">
        <v>12</v>
      </c>
      <c r="D4" s="3" t="s">
        <v>13</v>
      </c>
      <c r="E4" s="3" t="s">
        <v>14</v>
      </c>
      <c r="F4" s="3" t="s">
        <v>15</v>
      </c>
      <c r="G4" s="2" t="s">
        <v>53</v>
      </c>
      <c r="H4" s="5">
        <f>H6-14</f>
        <v>43839</v>
      </c>
      <c r="I4" s="2">
        <f>ROUND(I6*0.09,0)</f>
        <v>40</v>
      </c>
      <c r="J4" s="5">
        <f>J6-14</f>
        <v>43840</v>
      </c>
      <c r="K4" s="2">
        <f>ROUND(K6*0.09,0)</f>
        <v>18</v>
      </c>
      <c r="L4" s="5">
        <f>L6-14</f>
        <v>43840</v>
      </c>
      <c r="M4" s="2">
        <f>ROUND(M6*0.09,0)</f>
        <v>58</v>
      </c>
      <c r="R4" s="3">
        <f>ROUND(0.03^-1,2)</f>
        <v>33.33</v>
      </c>
      <c r="S4" s="3">
        <f>ROUND(0.02^-1,2)</f>
        <v>50</v>
      </c>
      <c r="T4" s="3">
        <f>ROUND(0.05^-1,2)</f>
        <v>20</v>
      </c>
      <c r="W4" s="8" t="s">
        <v>17</v>
      </c>
      <c r="X4" s="8" t="s">
        <v>18</v>
      </c>
      <c r="Y4" s="8" t="s">
        <v>19</v>
      </c>
    </row>
    <row r="5" spans="2:25" s="2" customFormat="1" ht="61" customHeight="1">
      <c r="B5" s="3" t="s">
        <v>38</v>
      </c>
      <c r="C5" s="6" t="s">
        <v>8</v>
      </c>
      <c r="D5" s="3" t="s">
        <v>9</v>
      </c>
      <c r="E5" s="3" t="s">
        <v>10</v>
      </c>
      <c r="F5" s="3" t="s">
        <v>11</v>
      </c>
      <c r="G5" s="2" t="s">
        <v>51</v>
      </c>
      <c r="H5" s="5">
        <f>H6-7</f>
        <v>43846</v>
      </c>
      <c r="I5" s="2">
        <f>ROUND(I6*0.22,0)</f>
        <v>98</v>
      </c>
      <c r="J5" s="5">
        <f>J6-7</f>
        <v>43847</v>
      </c>
      <c r="K5" s="2">
        <f>ROUND(K6*0.22,0)</f>
        <v>44</v>
      </c>
      <c r="L5" s="5">
        <f>L6-7</f>
        <v>43847</v>
      </c>
      <c r="M5" s="2">
        <f>ROUND(M6*0.22,0)</f>
        <v>141</v>
      </c>
      <c r="R5" s="3">
        <f>ROUND(0.1^-1,2)</f>
        <v>10</v>
      </c>
      <c r="S5" s="3">
        <f>ROUND(0.09^-1,2)</f>
        <v>11.11</v>
      </c>
      <c r="T5" s="3">
        <f>ROUND(0.14^-1,2)</f>
        <v>7.14</v>
      </c>
      <c r="W5" s="8" t="s">
        <v>13</v>
      </c>
      <c r="X5" s="8" t="s">
        <v>14</v>
      </c>
      <c r="Y5" s="8" t="s">
        <v>15</v>
      </c>
    </row>
    <row r="6" spans="2:25" s="2" customFormat="1" ht="61" customHeight="1">
      <c r="B6" s="1" t="s">
        <v>32</v>
      </c>
      <c r="C6" s="7"/>
      <c r="G6" s="2" t="s">
        <v>48</v>
      </c>
      <c r="H6" s="4">
        <v>43853</v>
      </c>
      <c r="I6" s="2">
        <v>444</v>
      </c>
      <c r="J6" s="4">
        <v>43854</v>
      </c>
      <c r="K6" s="2">
        <f>M6-I6</f>
        <v>199</v>
      </c>
      <c r="L6" s="4">
        <v>43854</v>
      </c>
      <c r="M6" s="2">
        <v>643</v>
      </c>
      <c r="R6" s="3">
        <f>ROUND(0.29^-1,2)</f>
        <v>3.45</v>
      </c>
      <c r="S6" s="3">
        <f>ROUND(0.22^-1,2)</f>
        <v>4.55</v>
      </c>
      <c r="T6" s="3">
        <f>ROUND(0.34^-1,2)</f>
        <v>2.94</v>
      </c>
      <c r="W6" s="8" t="s">
        <v>9</v>
      </c>
      <c r="X6" s="8" t="s">
        <v>10</v>
      </c>
      <c r="Y6" s="8" t="s">
        <v>11</v>
      </c>
    </row>
    <row r="7" spans="2:25" s="2" customFormat="1" ht="61" customHeight="1">
      <c r="B7" s="1"/>
      <c r="C7" s="7"/>
      <c r="G7" s="2" t="s">
        <v>54</v>
      </c>
      <c r="H7" s="4"/>
      <c r="J7" s="4"/>
      <c r="L7" s="4"/>
      <c r="Q7" s="2" t="s">
        <v>48</v>
      </c>
    </row>
    <row r="8" spans="2:25" s="2" customFormat="1" ht="61" customHeight="1">
      <c r="B8" s="3" t="s">
        <v>41</v>
      </c>
      <c r="C8" s="6" t="s">
        <v>20</v>
      </c>
      <c r="D8" s="3" t="s">
        <v>21</v>
      </c>
      <c r="E8" s="3" t="s">
        <v>22</v>
      </c>
      <c r="F8" s="6" t="s">
        <v>23</v>
      </c>
      <c r="G8" s="3" t="s">
        <v>46</v>
      </c>
      <c r="H8" s="5">
        <f>H6+7</f>
        <v>43860</v>
      </c>
      <c r="I8" s="2">
        <f>ROUND($I$6/D17,0)</f>
        <v>728</v>
      </c>
      <c r="J8" s="5">
        <f>J6+7</f>
        <v>43861</v>
      </c>
      <c r="K8" s="2">
        <f>ROUND($K$6/E17,0)</f>
        <v>349</v>
      </c>
      <c r="L8" s="5">
        <f>L6+7</f>
        <v>43861</v>
      </c>
      <c r="M8" s="2">
        <f>I8+K8</f>
        <v>1077</v>
      </c>
      <c r="O8" s="2">
        <f>ROUND($M$6/M8,2)</f>
        <v>0.6</v>
      </c>
      <c r="R8" s="3">
        <v>0.61</v>
      </c>
      <c r="S8" s="3">
        <v>0.56999999999999995</v>
      </c>
      <c r="T8" s="2">
        <v>0.6</v>
      </c>
    </row>
    <row r="9" spans="2:25" s="2" customFormat="1" ht="61" customHeight="1">
      <c r="B9" s="3" t="s">
        <v>42</v>
      </c>
      <c r="C9" s="6" t="s">
        <v>24</v>
      </c>
      <c r="D9" s="3" t="s">
        <v>25</v>
      </c>
      <c r="E9" s="3" t="s">
        <v>26</v>
      </c>
      <c r="F9" s="6" t="s">
        <v>27</v>
      </c>
      <c r="G9" s="3" t="s">
        <v>45</v>
      </c>
      <c r="H9" s="5">
        <f>H6+14</f>
        <v>43867</v>
      </c>
      <c r="I9" s="2">
        <f>ROUND($I$6/D18,0)</f>
        <v>1345</v>
      </c>
      <c r="J9" s="5">
        <f>J6+14</f>
        <v>43868</v>
      </c>
      <c r="K9" s="2">
        <f>ROUND($K$6/E18,0)</f>
        <v>642</v>
      </c>
      <c r="L9" s="5">
        <f>L6+14</f>
        <v>43868</v>
      </c>
      <c r="M9" s="2">
        <f>I9+K9</f>
        <v>1987</v>
      </c>
      <c r="O9" s="2">
        <f>ROUND($M$6/M9,2)</f>
        <v>0.32</v>
      </c>
      <c r="R9" s="3">
        <v>0.33</v>
      </c>
      <c r="S9" s="3">
        <v>0.31</v>
      </c>
      <c r="T9" s="2">
        <v>0.32</v>
      </c>
    </row>
    <row r="10" spans="2:25" s="2" customFormat="1" ht="61" customHeight="1">
      <c r="B10" s="3" t="s">
        <v>43</v>
      </c>
      <c r="C10" s="6" t="s">
        <v>28</v>
      </c>
      <c r="D10" s="3" t="s">
        <v>29</v>
      </c>
      <c r="E10" s="3" t="s">
        <v>30</v>
      </c>
      <c r="F10" s="6" t="s">
        <v>31</v>
      </c>
      <c r="G10" s="3" t="s">
        <v>47</v>
      </c>
      <c r="H10" s="5">
        <f>H6+21</f>
        <v>43874</v>
      </c>
      <c r="I10" s="2">
        <f>ROUND($I$6/D19,0)</f>
        <v>2018</v>
      </c>
      <c r="J10" s="5">
        <f>J6+21</f>
        <v>43875</v>
      </c>
      <c r="K10" s="2">
        <f>ROUND($K$6/E19,0)</f>
        <v>948</v>
      </c>
      <c r="L10" s="5">
        <f>L6+21</f>
        <v>43875</v>
      </c>
      <c r="M10" s="2">
        <f>I10+K10</f>
        <v>2966</v>
      </c>
      <c r="O10" s="2">
        <f>ROUND($M$6/M10,2)</f>
        <v>0.22</v>
      </c>
      <c r="R10" s="3">
        <v>0.22</v>
      </c>
      <c r="S10" s="3">
        <v>0.21</v>
      </c>
      <c r="T10" s="2">
        <v>0.22</v>
      </c>
    </row>
    <row r="17" spans="3:6" ht="26">
      <c r="C17" s="3">
        <v>0.85</v>
      </c>
      <c r="D17" s="3">
        <v>0.61</v>
      </c>
      <c r="E17" s="3">
        <v>0.56999999999999995</v>
      </c>
      <c r="F17" s="3">
        <v>0.76</v>
      </c>
    </row>
    <row r="18" spans="3:6" ht="26">
      <c r="C18" s="3">
        <v>0.39</v>
      </c>
      <c r="D18" s="3">
        <v>0.33</v>
      </c>
      <c r="E18" s="3">
        <v>0.31</v>
      </c>
      <c r="F18" s="3">
        <v>0.36</v>
      </c>
    </row>
    <row r="19" spans="3:6" ht="26">
      <c r="C19" s="3">
        <v>0.26</v>
      </c>
      <c r="D19" s="3">
        <v>0.22</v>
      </c>
      <c r="E19" s="3">
        <v>0.21</v>
      </c>
      <c r="F19" s="3">
        <v>0.24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F9CBF-3B7F-E849-AB37-B8718B4961F9}">
  <dimension ref="A1:AO85"/>
  <sheetViews>
    <sheetView workbookViewId="0">
      <pane xSplit="2" topLeftCell="G1" activePane="topRight" state="frozen"/>
      <selection pane="topRight" activeCell="I13" sqref="I13"/>
    </sheetView>
  </sheetViews>
  <sheetFormatPr baseColWidth="10" defaultRowHeight="16"/>
  <cols>
    <col min="1" max="1" width="11.83203125" bestFit="1" customWidth="1"/>
    <col min="2" max="2" width="47.6640625" customWidth="1"/>
    <col min="3" max="4" width="25.33203125" bestFit="1" customWidth="1"/>
    <col min="5" max="5" width="24" bestFit="1" customWidth="1"/>
    <col min="6" max="6" width="28" customWidth="1"/>
    <col min="7" max="11" width="28.83203125" customWidth="1"/>
    <col min="12" max="15" width="28.5" customWidth="1"/>
    <col min="16" max="24" width="28.83203125" customWidth="1"/>
    <col min="25" max="37" width="29.1640625" customWidth="1"/>
    <col min="38" max="41" width="29.33203125" customWidth="1"/>
  </cols>
  <sheetData>
    <row r="1" spans="1:41" ht="23" thickBot="1">
      <c r="B1" s="53"/>
    </row>
    <row r="2" spans="1:41" ht="27" thickBot="1">
      <c r="B2" s="64" t="s">
        <v>123</v>
      </c>
      <c r="C2" s="64" t="s">
        <v>102</v>
      </c>
      <c r="D2" s="64" t="s">
        <v>106</v>
      </c>
      <c r="E2" s="64" t="s">
        <v>115</v>
      </c>
      <c r="F2" s="64" t="s">
        <v>122</v>
      </c>
      <c r="G2" s="64" t="s">
        <v>133</v>
      </c>
      <c r="H2" s="64" t="s">
        <v>139</v>
      </c>
      <c r="I2" s="64" t="s">
        <v>143</v>
      </c>
      <c r="J2" s="64" t="s">
        <v>250</v>
      </c>
      <c r="K2" s="64" t="s">
        <v>267</v>
      </c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</row>
    <row r="3" spans="1:41" ht="19">
      <c r="A3" s="110" t="s">
        <v>91</v>
      </c>
      <c r="B3" s="48" t="s">
        <v>92</v>
      </c>
      <c r="C3" s="48" t="s">
        <v>93</v>
      </c>
      <c r="D3" s="48" t="s">
        <v>103</v>
      </c>
      <c r="E3" s="48" t="s">
        <v>111</v>
      </c>
      <c r="F3" s="48" t="s">
        <v>117</v>
      </c>
      <c r="G3" s="48" t="s">
        <v>129</v>
      </c>
      <c r="H3" s="48" t="s">
        <v>134</v>
      </c>
      <c r="I3" s="48" t="s">
        <v>140</v>
      </c>
      <c r="J3" s="48">
        <v>236</v>
      </c>
      <c r="K3" s="48">
        <v>246</v>
      </c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</row>
    <row r="4" spans="1:41">
      <c r="A4" s="111"/>
      <c r="B4" s="29" t="s">
        <v>81</v>
      </c>
      <c r="C4" s="61" t="s">
        <v>124</v>
      </c>
      <c r="D4" s="35">
        <f>(242-252)/242</f>
        <v>-4.1322314049586778E-2</v>
      </c>
      <c r="E4" s="35">
        <f>+(247-242)/247</f>
        <v>2.0242914979757085E-2</v>
      </c>
      <c r="F4" s="35">
        <f>(257-247)/257</f>
        <v>3.8910505836575876E-2</v>
      </c>
      <c r="G4" s="35">
        <f>(273-257)/273</f>
        <v>5.8608058608058608E-2</v>
      </c>
      <c r="H4" s="35">
        <f>(282-273)/282</f>
        <v>3.1914893617021274E-2</v>
      </c>
      <c r="I4" s="35">
        <f>(256-282)/252</f>
        <v>-0.10317460317460317</v>
      </c>
      <c r="J4" s="35">
        <f>(236-256)/236</f>
        <v>-8.4745762711864403E-2</v>
      </c>
      <c r="K4" s="35">
        <f>(K3-J3)/K3</f>
        <v>4.065040650406504E-2</v>
      </c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</row>
    <row r="5" spans="1:41" ht="17" thickBot="1">
      <c r="A5" s="111"/>
      <c r="B5" s="30" t="s">
        <v>80</v>
      </c>
      <c r="C5" s="62" t="s">
        <v>124</v>
      </c>
      <c r="D5" s="56">
        <v>-10</v>
      </c>
      <c r="E5" s="56">
        <v>5</v>
      </c>
      <c r="F5" s="56">
        <v>10</v>
      </c>
      <c r="G5" s="56">
        <f>273-257</f>
        <v>16</v>
      </c>
      <c r="H5" s="56">
        <f>282-273</f>
        <v>9</v>
      </c>
      <c r="I5" s="56">
        <f>256-282</f>
        <v>-26</v>
      </c>
      <c r="J5" s="56">
        <f>236-256</f>
        <v>-20</v>
      </c>
      <c r="K5" s="56">
        <f>K3-J3</f>
        <v>10</v>
      </c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</row>
    <row r="6" spans="1:41" ht="20" thickBot="1">
      <c r="A6" s="112"/>
      <c r="B6" s="60" t="s">
        <v>94</v>
      </c>
      <c r="C6" s="66" t="s">
        <v>95</v>
      </c>
      <c r="D6" s="66" t="s">
        <v>95</v>
      </c>
      <c r="E6" s="66" t="s">
        <v>95</v>
      </c>
      <c r="F6" s="122" t="s">
        <v>118</v>
      </c>
      <c r="G6" s="122" t="s">
        <v>118</v>
      </c>
      <c r="H6" s="65" t="s">
        <v>135</v>
      </c>
      <c r="I6" s="122" t="s">
        <v>118</v>
      </c>
      <c r="J6" s="66" t="s">
        <v>95</v>
      </c>
      <c r="K6" s="122" t="s">
        <v>118</v>
      </c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</row>
    <row r="7" spans="1:41" ht="20" thickBot="1">
      <c r="A7" s="111"/>
      <c r="B7" s="45" t="s">
        <v>96</v>
      </c>
      <c r="C7" s="45" t="s">
        <v>97</v>
      </c>
      <c r="D7" s="45" t="s">
        <v>97</v>
      </c>
      <c r="E7" s="45" t="s">
        <v>112</v>
      </c>
      <c r="F7" s="45" t="s">
        <v>119</v>
      </c>
      <c r="G7" s="45" t="s">
        <v>130</v>
      </c>
      <c r="H7" s="45" t="s">
        <v>136</v>
      </c>
      <c r="I7" s="45" t="s">
        <v>130</v>
      </c>
      <c r="J7" s="45">
        <v>1</v>
      </c>
      <c r="K7" s="122">
        <v>1.1000000000000001</v>
      </c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</row>
    <row r="8" spans="1:41" ht="20" thickBot="1">
      <c r="A8" s="111"/>
      <c r="B8" s="51" t="s">
        <v>98</v>
      </c>
      <c r="C8" s="51" t="s">
        <v>99</v>
      </c>
      <c r="D8" s="51" t="s">
        <v>104</v>
      </c>
      <c r="E8" s="51" t="s">
        <v>113</v>
      </c>
      <c r="F8" s="51" t="s">
        <v>120</v>
      </c>
      <c r="G8" s="51" t="s">
        <v>131</v>
      </c>
      <c r="H8" s="51" t="s">
        <v>137</v>
      </c>
      <c r="I8" s="51" t="s">
        <v>141</v>
      </c>
      <c r="J8" s="51" t="s">
        <v>248</v>
      </c>
      <c r="K8" s="51" t="s">
        <v>265</v>
      </c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</row>
    <row r="9" spans="1:41" ht="20" thickBot="1">
      <c r="A9" s="113"/>
      <c r="B9" s="63" t="s">
        <v>100</v>
      </c>
      <c r="C9" s="63" t="s">
        <v>101</v>
      </c>
      <c r="D9" s="63" t="s">
        <v>105</v>
      </c>
      <c r="E9" s="63" t="s">
        <v>114</v>
      </c>
      <c r="F9" s="63" t="s">
        <v>121</v>
      </c>
      <c r="G9" s="63" t="s">
        <v>132</v>
      </c>
      <c r="H9" s="63" t="s">
        <v>138</v>
      </c>
      <c r="I9" s="63" t="s">
        <v>142</v>
      </c>
      <c r="J9" s="63" t="s">
        <v>249</v>
      </c>
      <c r="K9" s="63" t="s">
        <v>266</v>
      </c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</row>
    <row r="13" spans="1:41" ht="19">
      <c r="B13" s="54"/>
      <c r="C13" s="54"/>
    </row>
    <row r="14" spans="1:41" ht="19">
      <c r="B14" s="55"/>
    </row>
    <row r="15" spans="1:41" ht="19">
      <c r="B15" s="55"/>
      <c r="D15" s="54"/>
      <c r="E15" s="54"/>
    </row>
    <row r="16" spans="1:41" ht="19">
      <c r="B16" s="55"/>
      <c r="D16" s="55"/>
      <c r="E16" s="55"/>
      <c r="J16" s="54"/>
      <c r="K16" s="54"/>
    </row>
    <row r="17" spans="2:11" ht="19">
      <c r="B17" s="55"/>
      <c r="D17" s="55"/>
      <c r="E17" s="55"/>
      <c r="J17" s="54"/>
    </row>
    <row r="18" spans="2:11" ht="19">
      <c r="B18" s="55"/>
      <c r="D18" s="55"/>
      <c r="E18" s="55"/>
      <c r="H18" s="54"/>
      <c r="I18" s="54"/>
      <c r="J18" s="55"/>
      <c r="K18" s="55"/>
    </row>
    <row r="19" spans="2:11" ht="19">
      <c r="C19" s="9"/>
      <c r="D19" s="55"/>
      <c r="E19" s="55"/>
      <c r="H19" s="55"/>
      <c r="I19" s="55"/>
      <c r="J19" s="55"/>
      <c r="K19" s="55"/>
    </row>
    <row r="20" spans="2:11" ht="19">
      <c r="C20" s="9"/>
      <c r="D20" s="55"/>
      <c r="E20" s="55"/>
      <c r="H20" s="55"/>
      <c r="I20" s="55"/>
      <c r="J20" s="55"/>
      <c r="K20" s="55"/>
    </row>
    <row r="21" spans="2:11" ht="19">
      <c r="C21" s="9"/>
      <c r="D21" s="55"/>
      <c r="H21" s="55"/>
      <c r="I21" s="55"/>
      <c r="J21" s="55"/>
    </row>
    <row r="22" spans="2:11" ht="19">
      <c r="B22" s="54"/>
      <c r="C22" s="54"/>
      <c r="D22" s="55"/>
      <c r="H22" s="55"/>
      <c r="I22" s="55"/>
      <c r="J22" s="55"/>
    </row>
    <row r="23" spans="2:11" ht="19">
      <c r="B23" s="55"/>
      <c r="D23" s="55"/>
      <c r="H23" s="55"/>
      <c r="I23" s="55"/>
    </row>
    <row r="24" spans="2:11" ht="19">
      <c r="B24" s="55"/>
      <c r="D24" s="55"/>
    </row>
    <row r="25" spans="2:11" ht="19">
      <c r="B25" s="55"/>
    </row>
    <row r="26" spans="2:11" ht="19">
      <c r="B26" s="55"/>
    </row>
    <row r="27" spans="2:11" ht="19">
      <c r="B27" s="55"/>
    </row>
    <row r="28" spans="2:11">
      <c r="C28" s="9"/>
    </row>
    <row r="29" spans="2:11">
      <c r="C29" s="9"/>
    </row>
    <row r="30" spans="2:11" ht="22">
      <c r="B30" s="53"/>
      <c r="C30" s="9"/>
    </row>
    <row r="31" spans="2:11" ht="19">
      <c r="B31" s="54"/>
      <c r="C31" s="54"/>
    </row>
    <row r="32" spans="2:11" ht="19">
      <c r="B32" s="55"/>
      <c r="C32" s="55"/>
    </row>
    <row r="33" spans="2:3" ht="19">
      <c r="B33" s="55"/>
      <c r="C33" s="55"/>
    </row>
    <row r="34" spans="2:3" ht="19">
      <c r="B34" s="55"/>
      <c r="C34" s="55"/>
    </row>
    <row r="35" spans="2:3" ht="19">
      <c r="B35" s="55"/>
      <c r="C35" s="55"/>
    </row>
    <row r="36" spans="2:3" ht="19">
      <c r="B36" s="55"/>
      <c r="C36" s="55"/>
    </row>
    <row r="37" spans="2:3">
      <c r="C37" s="9"/>
    </row>
    <row r="38" spans="2:3">
      <c r="C38" s="9"/>
    </row>
    <row r="39" spans="2:3">
      <c r="C39" s="9"/>
    </row>
    <row r="40" spans="2:3">
      <c r="C40" s="9"/>
    </row>
    <row r="41" spans="2:3" ht="19">
      <c r="B41" s="54"/>
      <c r="C41" s="54"/>
    </row>
    <row r="42" spans="2:3" ht="19">
      <c r="B42" s="55"/>
    </row>
    <row r="43" spans="2:3" ht="19">
      <c r="B43" s="55"/>
    </row>
    <row r="44" spans="2:3" ht="19">
      <c r="B44" s="55"/>
    </row>
    <row r="45" spans="2:3" ht="19">
      <c r="B45" s="55"/>
    </row>
    <row r="46" spans="2:3" ht="19">
      <c r="B46" s="55"/>
    </row>
    <row r="47" spans="2:3">
      <c r="C47" s="9"/>
    </row>
    <row r="48" spans="2:3">
      <c r="C48" s="9"/>
    </row>
    <row r="49" spans="3:3">
      <c r="C49" s="9"/>
    </row>
    <row r="50" spans="3:3">
      <c r="C50" s="9"/>
    </row>
    <row r="51" spans="3:3">
      <c r="C51" s="9"/>
    </row>
    <row r="52" spans="3:3">
      <c r="C52" s="9"/>
    </row>
    <row r="53" spans="3:3">
      <c r="C53" s="9"/>
    </row>
    <row r="54" spans="3:3">
      <c r="C54" s="9"/>
    </row>
    <row r="55" spans="3:3">
      <c r="C55" s="9"/>
    </row>
    <row r="56" spans="3:3">
      <c r="C56" s="9"/>
    </row>
    <row r="57" spans="3:3">
      <c r="C57" s="9"/>
    </row>
    <row r="58" spans="3:3">
      <c r="C58" s="9"/>
    </row>
    <row r="59" spans="3:3">
      <c r="C59" s="9"/>
    </row>
    <row r="60" spans="3:3">
      <c r="C60" s="9"/>
    </row>
    <row r="61" spans="3:3">
      <c r="C61" s="9"/>
    </row>
    <row r="62" spans="3:3">
      <c r="C62" s="9"/>
    </row>
    <row r="63" spans="3:3">
      <c r="C63" s="9"/>
    </row>
    <row r="64" spans="3:3">
      <c r="C64" s="9"/>
    </row>
    <row r="65" spans="3:3">
      <c r="C65" s="9"/>
    </row>
    <row r="66" spans="3:3">
      <c r="C66" s="9"/>
    </row>
    <row r="67" spans="3:3">
      <c r="C67" s="9"/>
    </row>
    <row r="68" spans="3:3">
      <c r="C68" s="9"/>
    </row>
    <row r="69" spans="3:3">
      <c r="C69" s="9"/>
    </row>
    <row r="70" spans="3:3">
      <c r="C70" s="9"/>
    </row>
    <row r="71" spans="3:3">
      <c r="C71" s="9"/>
    </row>
    <row r="72" spans="3:3">
      <c r="C72" s="9"/>
    </row>
    <row r="73" spans="3:3">
      <c r="C73" s="9"/>
    </row>
    <row r="74" spans="3:3">
      <c r="C74" s="9"/>
    </row>
    <row r="75" spans="3:3">
      <c r="C75" s="9"/>
    </row>
    <row r="76" spans="3:3">
      <c r="C76" s="9"/>
    </row>
    <row r="77" spans="3:3">
      <c r="C77" s="9"/>
    </row>
    <row r="78" spans="3:3">
      <c r="C78" s="9"/>
    </row>
    <row r="79" spans="3:3">
      <c r="C79" s="9"/>
    </row>
    <row r="80" spans="3:3">
      <c r="C80" s="9"/>
    </row>
    <row r="85" spans="12:12" ht="45">
      <c r="L85" s="59"/>
    </row>
  </sheetData>
  <mergeCells count="1">
    <mergeCell ref="A3:A9"/>
  </mergeCells>
  <phoneticPr fontId="1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FFA8C-B2B9-8D41-8909-F60D5328A077}">
  <dimension ref="B1:Q91"/>
  <sheetViews>
    <sheetView topLeftCell="A65" workbookViewId="0">
      <selection activeCell="G96" sqref="G96"/>
    </sheetView>
  </sheetViews>
  <sheetFormatPr baseColWidth="10" defaultRowHeight="16"/>
  <cols>
    <col min="1" max="1" width="2.5" customWidth="1"/>
    <col min="2" max="9" width="11" customWidth="1"/>
  </cols>
  <sheetData>
    <row r="1" spans="2:17" ht="12" customHeight="1" thickBot="1"/>
    <row r="2" spans="2:17" ht="17" thickBot="1">
      <c r="B2" s="114">
        <v>43977</v>
      </c>
      <c r="C2" s="115"/>
      <c r="D2" s="115"/>
      <c r="E2" s="116"/>
      <c r="F2" s="117">
        <v>43979</v>
      </c>
      <c r="G2" s="118"/>
      <c r="H2" s="118"/>
      <c r="I2" s="119"/>
      <c r="J2" s="117">
        <v>43980</v>
      </c>
      <c r="K2" s="118"/>
      <c r="L2" s="118"/>
      <c r="M2" s="119"/>
      <c r="N2" s="117">
        <v>43981</v>
      </c>
      <c r="O2" s="118"/>
      <c r="P2" s="118"/>
      <c r="Q2" s="119"/>
    </row>
    <row r="3" spans="2:17" ht="17" thickBot="1">
      <c r="B3" s="93" t="s">
        <v>107</v>
      </c>
      <c r="C3" s="93" t="s">
        <v>108</v>
      </c>
      <c r="D3" s="93" t="s">
        <v>109</v>
      </c>
      <c r="E3" s="93" t="s">
        <v>110</v>
      </c>
      <c r="F3" s="93" t="s">
        <v>107</v>
      </c>
      <c r="G3" s="93" t="s">
        <v>108</v>
      </c>
      <c r="H3" s="93" t="s">
        <v>109</v>
      </c>
      <c r="I3" s="93" t="s">
        <v>110</v>
      </c>
      <c r="J3" s="96" t="s">
        <v>107</v>
      </c>
      <c r="K3" s="96" t="s">
        <v>108</v>
      </c>
      <c r="L3" s="96" t="s">
        <v>110</v>
      </c>
      <c r="M3" s="96" t="s">
        <v>109</v>
      </c>
      <c r="N3" s="96" t="s">
        <v>107</v>
      </c>
      <c r="O3" s="96" t="s">
        <v>108</v>
      </c>
      <c r="P3" s="96" t="s">
        <v>110</v>
      </c>
      <c r="Q3" s="96" t="s">
        <v>109</v>
      </c>
    </row>
    <row r="4" spans="2:17">
      <c r="B4" s="92">
        <v>43892</v>
      </c>
      <c r="C4" s="94">
        <v>0.11</v>
      </c>
      <c r="D4" s="94">
        <v>2.79</v>
      </c>
      <c r="E4" s="95">
        <v>6.16</v>
      </c>
      <c r="F4" s="92">
        <v>43892</v>
      </c>
      <c r="G4" s="94">
        <v>0.11</v>
      </c>
      <c r="H4" s="94">
        <v>2.2200000000000002</v>
      </c>
      <c r="I4" s="95">
        <v>6.16</v>
      </c>
      <c r="J4" s="97">
        <v>43893</v>
      </c>
      <c r="K4" s="85">
        <v>0.12</v>
      </c>
      <c r="L4" s="85">
        <v>6.89</v>
      </c>
      <c r="M4" s="86">
        <v>2.2200000000000002</v>
      </c>
      <c r="N4" s="97">
        <v>43893</v>
      </c>
      <c r="O4" s="85">
        <v>0.12</v>
      </c>
      <c r="P4" s="85">
        <v>6.89</v>
      </c>
      <c r="Q4" s="86">
        <v>2.2200000000000002</v>
      </c>
    </row>
    <row r="5" spans="2:17">
      <c r="B5" s="87">
        <v>43894</v>
      </c>
      <c r="C5" s="84">
        <v>0.15</v>
      </c>
      <c r="D5" s="84">
        <v>2.79</v>
      </c>
      <c r="E5" s="88">
        <v>4.8099999999999996</v>
      </c>
      <c r="F5" s="87">
        <v>43894</v>
      </c>
      <c r="G5" s="84">
        <v>0.15</v>
      </c>
      <c r="H5" s="84">
        <v>2.2200000000000002</v>
      </c>
      <c r="I5" s="88">
        <v>4.8099999999999996</v>
      </c>
      <c r="J5" s="87">
        <v>43894</v>
      </c>
      <c r="K5" s="84">
        <v>0.1</v>
      </c>
      <c r="L5" s="84">
        <v>5.42</v>
      </c>
      <c r="M5" s="88">
        <v>2.2200000000000002</v>
      </c>
      <c r="N5" s="87">
        <v>43894</v>
      </c>
      <c r="O5" s="84">
        <v>0.1</v>
      </c>
      <c r="P5" s="84">
        <v>5.42</v>
      </c>
      <c r="Q5" s="88">
        <v>2.2200000000000002</v>
      </c>
    </row>
    <row r="6" spans="2:17">
      <c r="B6" s="87">
        <v>43896</v>
      </c>
      <c r="C6" s="84">
        <v>0.56999999999999995</v>
      </c>
      <c r="D6" s="84">
        <v>2.66</v>
      </c>
      <c r="E6" s="88">
        <v>3.97</v>
      </c>
      <c r="F6" s="87">
        <v>43896</v>
      </c>
      <c r="G6" s="84">
        <v>0.56999999999999995</v>
      </c>
      <c r="H6" s="84">
        <v>2.66</v>
      </c>
      <c r="I6" s="88">
        <v>3.97</v>
      </c>
      <c r="J6" s="87">
        <v>43895</v>
      </c>
      <c r="K6" s="84">
        <v>0.13</v>
      </c>
      <c r="L6" s="84">
        <v>5.09</v>
      </c>
      <c r="M6" s="88">
        <v>1.8</v>
      </c>
      <c r="N6" s="87">
        <v>43895</v>
      </c>
      <c r="O6" s="84">
        <v>0.13</v>
      </c>
      <c r="P6" s="84">
        <v>5.09</v>
      </c>
      <c r="Q6" s="88">
        <v>1.8</v>
      </c>
    </row>
    <row r="7" spans="2:17">
      <c r="B7" s="87">
        <v>43898</v>
      </c>
      <c r="C7" s="84">
        <v>0.26</v>
      </c>
      <c r="D7" s="84">
        <v>1.55</v>
      </c>
      <c r="E7" s="88">
        <v>2.85</v>
      </c>
      <c r="F7" s="87">
        <v>43898</v>
      </c>
      <c r="G7" s="84">
        <v>0.26</v>
      </c>
      <c r="H7" s="84">
        <v>1.55</v>
      </c>
      <c r="I7" s="88">
        <v>2.85</v>
      </c>
      <c r="J7" s="87">
        <v>43896</v>
      </c>
      <c r="K7" s="84">
        <v>0.17</v>
      </c>
      <c r="L7" s="84">
        <v>4.62</v>
      </c>
      <c r="M7" s="88">
        <v>2.04</v>
      </c>
      <c r="N7" s="87">
        <v>43896</v>
      </c>
      <c r="O7" s="84">
        <v>0.17</v>
      </c>
      <c r="P7" s="84">
        <v>4.62</v>
      </c>
      <c r="Q7" s="88">
        <v>2.04</v>
      </c>
    </row>
    <row r="8" spans="2:17">
      <c r="B8" s="87">
        <v>43900</v>
      </c>
      <c r="C8" s="84">
        <v>1.1000000000000001</v>
      </c>
      <c r="D8" s="84">
        <v>2.36</v>
      </c>
      <c r="E8" s="88">
        <v>2.38</v>
      </c>
      <c r="F8" s="87">
        <v>43900</v>
      </c>
      <c r="G8" s="84">
        <v>1.1000000000000001</v>
      </c>
      <c r="H8" s="84">
        <v>2.36</v>
      </c>
      <c r="I8" s="88">
        <v>2.38</v>
      </c>
      <c r="J8" s="87">
        <v>43897</v>
      </c>
      <c r="K8" s="84">
        <v>0.6</v>
      </c>
      <c r="L8" s="84">
        <v>4.4800000000000004</v>
      </c>
      <c r="M8" s="88">
        <v>2.97</v>
      </c>
      <c r="N8" s="87">
        <v>43897</v>
      </c>
      <c r="O8" s="84">
        <v>0.6</v>
      </c>
      <c r="P8" s="84">
        <v>4.4800000000000004</v>
      </c>
      <c r="Q8" s="88">
        <v>2.97</v>
      </c>
    </row>
    <row r="9" spans="2:17">
      <c r="B9" s="87">
        <v>43902</v>
      </c>
      <c r="C9" s="84">
        <v>2.08</v>
      </c>
      <c r="D9" s="84">
        <v>2.98</v>
      </c>
      <c r="E9" s="88">
        <v>1.71</v>
      </c>
      <c r="F9" s="87">
        <v>43902</v>
      </c>
      <c r="G9" s="84">
        <v>2.08</v>
      </c>
      <c r="H9" s="84">
        <v>2.98</v>
      </c>
      <c r="I9" s="88">
        <v>1.71</v>
      </c>
      <c r="J9" s="87">
        <v>43898</v>
      </c>
      <c r="K9" s="84">
        <v>0.55000000000000004</v>
      </c>
      <c r="L9" s="84">
        <v>3.71</v>
      </c>
      <c r="M9" s="88">
        <v>2.5</v>
      </c>
      <c r="N9" s="87">
        <v>43898</v>
      </c>
      <c r="O9" s="84">
        <v>0.55000000000000004</v>
      </c>
      <c r="P9" s="84">
        <v>3.71</v>
      </c>
      <c r="Q9" s="88">
        <v>2.5</v>
      </c>
    </row>
    <row r="10" spans="2:17">
      <c r="B10" s="87">
        <v>43904</v>
      </c>
      <c r="C10" s="84">
        <v>2.0699999999999998</v>
      </c>
      <c r="D10" s="84">
        <v>2.68</v>
      </c>
      <c r="E10" s="88">
        <v>1.2</v>
      </c>
      <c r="F10" s="87">
        <v>43904</v>
      </c>
      <c r="G10" s="84">
        <v>2.0699999999999998</v>
      </c>
      <c r="H10" s="84">
        <v>2.68</v>
      </c>
      <c r="I10" s="88">
        <v>1.2</v>
      </c>
      <c r="J10" s="87">
        <v>43899</v>
      </c>
      <c r="K10" s="84">
        <v>0.43</v>
      </c>
      <c r="L10" s="84">
        <v>3.21</v>
      </c>
      <c r="M10" s="88">
        <v>2.09</v>
      </c>
      <c r="N10" s="87">
        <v>43899</v>
      </c>
      <c r="O10" s="84">
        <v>0.43</v>
      </c>
      <c r="P10" s="84">
        <v>3.21</v>
      </c>
      <c r="Q10" s="88">
        <v>2.09</v>
      </c>
    </row>
    <row r="11" spans="2:17">
      <c r="B11" s="87">
        <v>43906</v>
      </c>
      <c r="C11" s="84">
        <v>2.2799999999999998</v>
      </c>
      <c r="D11" s="84">
        <v>2.72</v>
      </c>
      <c r="E11" s="88">
        <v>0.87</v>
      </c>
      <c r="F11" s="87">
        <v>43906</v>
      </c>
      <c r="G11" s="84">
        <v>2.2799999999999998</v>
      </c>
      <c r="H11" s="84">
        <v>2.72</v>
      </c>
      <c r="I11" s="88">
        <v>0.87</v>
      </c>
      <c r="J11" s="87">
        <v>43900</v>
      </c>
      <c r="K11" s="84">
        <v>0.08</v>
      </c>
      <c r="L11" s="84">
        <v>2.48</v>
      </c>
      <c r="M11" s="88">
        <v>1</v>
      </c>
      <c r="N11" s="87">
        <v>43900</v>
      </c>
      <c r="O11" s="84">
        <v>0.08</v>
      </c>
      <c r="P11" s="84">
        <v>2.48</v>
      </c>
      <c r="Q11" s="88">
        <v>1</v>
      </c>
    </row>
    <row r="12" spans="2:17">
      <c r="B12" s="87">
        <v>43908</v>
      </c>
      <c r="C12" s="84">
        <v>1.82</v>
      </c>
      <c r="D12" s="84">
        <v>2.17</v>
      </c>
      <c r="E12" s="88">
        <v>0.69</v>
      </c>
      <c r="F12" s="87">
        <v>43908</v>
      </c>
      <c r="G12" s="84">
        <v>1.82</v>
      </c>
      <c r="H12" s="84">
        <v>2.17</v>
      </c>
      <c r="I12" s="88">
        <v>0.69</v>
      </c>
      <c r="J12" s="87">
        <v>43901</v>
      </c>
      <c r="K12" s="84">
        <v>1.27</v>
      </c>
      <c r="L12" s="84">
        <v>2.71</v>
      </c>
      <c r="M12" s="88">
        <v>2.71</v>
      </c>
      <c r="N12" s="87">
        <v>43901</v>
      </c>
      <c r="O12" s="84">
        <v>1.27</v>
      </c>
      <c r="P12" s="84">
        <v>2.71</v>
      </c>
      <c r="Q12" s="88">
        <v>2.71</v>
      </c>
    </row>
    <row r="13" spans="2:17">
      <c r="B13" s="87">
        <v>43910</v>
      </c>
      <c r="C13" s="84">
        <v>1.89</v>
      </c>
      <c r="D13" s="84">
        <v>2.16</v>
      </c>
      <c r="E13" s="88">
        <v>0.54</v>
      </c>
      <c r="F13" s="87">
        <v>43910</v>
      </c>
      <c r="G13" s="84">
        <v>1.89</v>
      </c>
      <c r="H13" s="84">
        <v>2.16</v>
      </c>
      <c r="I13" s="88">
        <v>0.54</v>
      </c>
      <c r="J13" s="87">
        <v>43902</v>
      </c>
      <c r="K13" s="84">
        <v>1.08</v>
      </c>
      <c r="L13" s="84">
        <v>2.34</v>
      </c>
      <c r="M13" s="88">
        <v>2.3199999999999998</v>
      </c>
      <c r="N13" s="87">
        <v>43902</v>
      </c>
      <c r="O13" s="84">
        <v>1.08</v>
      </c>
      <c r="P13" s="84">
        <v>2.34</v>
      </c>
      <c r="Q13" s="88">
        <v>2.3199999999999998</v>
      </c>
    </row>
    <row r="14" spans="2:17">
      <c r="B14" s="87">
        <v>43912</v>
      </c>
      <c r="C14" s="84">
        <v>1.74</v>
      </c>
      <c r="D14" s="84">
        <v>1.96</v>
      </c>
      <c r="E14" s="88">
        <v>0.43</v>
      </c>
      <c r="F14" s="87">
        <v>43912</v>
      </c>
      <c r="G14" s="84">
        <v>1.74</v>
      </c>
      <c r="H14" s="84">
        <v>1.96</v>
      </c>
      <c r="I14" s="88">
        <v>0.43</v>
      </c>
      <c r="J14" s="87">
        <v>43903</v>
      </c>
      <c r="K14" s="84">
        <v>1.77</v>
      </c>
      <c r="L14" s="84">
        <v>1.95</v>
      </c>
      <c r="M14" s="88">
        <v>2.79</v>
      </c>
      <c r="N14" s="87">
        <v>43903</v>
      </c>
      <c r="O14" s="84">
        <v>1.77</v>
      </c>
      <c r="P14" s="84">
        <v>1.95</v>
      </c>
      <c r="Q14" s="88">
        <v>2.79</v>
      </c>
    </row>
    <row r="15" spans="2:17">
      <c r="B15" s="87">
        <v>43914</v>
      </c>
      <c r="C15" s="84">
        <v>1.81</v>
      </c>
      <c r="D15" s="84">
        <v>1.99</v>
      </c>
      <c r="E15" s="88">
        <v>0.35</v>
      </c>
      <c r="F15" s="87">
        <v>43914</v>
      </c>
      <c r="G15" s="84">
        <v>1.81</v>
      </c>
      <c r="H15" s="84">
        <v>1.99</v>
      </c>
      <c r="I15" s="88">
        <v>0.35</v>
      </c>
      <c r="J15" s="87">
        <v>43904</v>
      </c>
      <c r="K15" s="84">
        <v>2.2599999999999998</v>
      </c>
      <c r="L15" s="84">
        <v>1.58</v>
      </c>
      <c r="M15" s="88">
        <v>3.08</v>
      </c>
      <c r="N15" s="87">
        <v>43904</v>
      </c>
      <c r="O15" s="84">
        <v>2.2599999999999998</v>
      </c>
      <c r="P15" s="84">
        <v>1.58</v>
      </c>
      <c r="Q15" s="88">
        <v>3.08</v>
      </c>
    </row>
    <row r="16" spans="2:17">
      <c r="B16" s="87">
        <v>43916</v>
      </c>
      <c r="C16" s="84">
        <v>1.83</v>
      </c>
      <c r="D16" s="84">
        <v>1.98</v>
      </c>
      <c r="E16" s="88">
        <v>0.3</v>
      </c>
      <c r="F16" s="87">
        <v>43916</v>
      </c>
      <c r="G16" s="84">
        <v>1.83</v>
      </c>
      <c r="H16" s="84">
        <v>1.98</v>
      </c>
      <c r="I16" s="88">
        <v>0.3</v>
      </c>
      <c r="J16" s="87">
        <v>43905</v>
      </c>
      <c r="K16" s="84">
        <v>2.21</v>
      </c>
      <c r="L16" s="84">
        <v>1.31</v>
      </c>
      <c r="M16" s="88">
        <v>2.89</v>
      </c>
      <c r="N16" s="87">
        <v>43905</v>
      </c>
      <c r="O16" s="84">
        <v>2.21</v>
      </c>
      <c r="P16" s="84">
        <v>1.31</v>
      </c>
      <c r="Q16" s="88">
        <v>2.89</v>
      </c>
    </row>
    <row r="17" spans="2:17">
      <c r="B17" s="87">
        <v>43918</v>
      </c>
      <c r="C17" s="84">
        <v>1.44</v>
      </c>
      <c r="D17" s="84">
        <v>1.57</v>
      </c>
      <c r="E17" s="88">
        <v>0.26</v>
      </c>
      <c r="F17" s="87">
        <v>43918</v>
      </c>
      <c r="G17" s="84">
        <v>1.44</v>
      </c>
      <c r="H17" s="84">
        <v>1.57</v>
      </c>
      <c r="I17" s="88">
        <v>0.26</v>
      </c>
      <c r="J17" s="87">
        <v>43906</v>
      </c>
      <c r="K17" s="84">
        <v>1.96</v>
      </c>
      <c r="L17" s="84">
        <v>1.1200000000000001</v>
      </c>
      <c r="M17" s="88">
        <v>2.5299999999999998</v>
      </c>
      <c r="N17" s="87">
        <v>43906</v>
      </c>
      <c r="O17" s="84">
        <v>1.96</v>
      </c>
      <c r="P17" s="84">
        <v>1.1200000000000001</v>
      </c>
      <c r="Q17" s="88">
        <v>2.5299999999999998</v>
      </c>
    </row>
    <row r="18" spans="2:17">
      <c r="B18" s="87">
        <v>43920</v>
      </c>
      <c r="C18" s="84">
        <v>1.49</v>
      </c>
      <c r="D18" s="84">
        <v>1.61</v>
      </c>
      <c r="E18" s="88">
        <v>0.23</v>
      </c>
      <c r="F18" s="87">
        <v>43920</v>
      </c>
      <c r="G18" s="84">
        <v>1.49</v>
      </c>
      <c r="H18" s="84">
        <v>1.61</v>
      </c>
      <c r="I18" s="88">
        <v>0.23</v>
      </c>
      <c r="J18" s="87">
        <v>43907</v>
      </c>
      <c r="K18" s="84">
        <v>2.06</v>
      </c>
      <c r="L18" s="84">
        <v>0.96</v>
      </c>
      <c r="M18" s="88">
        <v>2.5499999999999998</v>
      </c>
      <c r="N18" s="87">
        <v>43907</v>
      </c>
      <c r="O18" s="84">
        <v>2.06</v>
      </c>
      <c r="P18" s="84">
        <v>0.96</v>
      </c>
      <c r="Q18" s="88">
        <v>2.5499999999999998</v>
      </c>
    </row>
    <row r="19" spans="2:17">
      <c r="B19" s="87">
        <v>43922</v>
      </c>
      <c r="C19" s="84">
        <v>1.36</v>
      </c>
      <c r="D19" s="84">
        <v>1.47</v>
      </c>
      <c r="E19" s="88">
        <v>0.22</v>
      </c>
      <c r="F19" s="87">
        <v>43922</v>
      </c>
      <c r="G19" s="84">
        <v>1.36</v>
      </c>
      <c r="H19" s="84">
        <v>1.47</v>
      </c>
      <c r="I19" s="88">
        <v>0.22</v>
      </c>
      <c r="J19" s="87">
        <v>43908</v>
      </c>
      <c r="K19" s="84">
        <v>2.44</v>
      </c>
      <c r="L19" s="84">
        <v>0.81</v>
      </c>
      <c r="M19" s="88">
        <v>2.85</v>
      </c>
      <c r="N19" s="87">
        <v>43908</v>
      </c>
      <c r="O19" s="84">
        <v>2.44</v>
      </c>
      <c r="P19" s="84">
        <v>0.81</v>
      </c>
      <c r="Q19" s="88">
        <v>2.85</v>
      </c>
    </row>
    <row r="20" spans="2:17">
      <c r="B20" s="87">
        <v>43924</v>
      </c>
      <c r="C20" s="84">
        <v>1.24</v>
      </c>
      <c r="D20" s="84">
        <v>1.34</v>
      </c>
      <c r="E20" s="88">
        <v>0.2</v>
      </c>
      <c r="F20" s="87">
        <v>43924</v>
      </c>
      <c r="G20" s="84">
        <v>1.24</v>
      </c>
      <c r="H20" s="84">
        <v>1.34</v>
      </c>
      <c r="I20" s="88">
        <v>0.2</v>
      </c>
      <c r="J20" s="87">
        <v>43909</v>
      </c>
      <c r="K20" s="84">
        <v>1.66</v>
      </c>
      <c r="L20" s="84">
        <v>0.73</v>
      </c>
      <c r="M20" s="88">
        <v>2.0299999999999998</v>
      </c>
      <c r="N20" s="87">
        <v>43909</v>
      </c>
      <c r="O20" s="84">
        <v>1.66</v>
      </c>
      <c r="P20" s="84">
        <v>0.73</v>
      </c>
      <c r="Q20" s="88">
        <v>2.0299999999999998</v>
      </c>
    </row>
    <row r="21" spans="2:17">
      <c r="B21" s="87">
        <v>43926</v>
      </c>
      <c r="C21" s="84">
        <v>1.1499999999999999</v>
      </c>
      <c r="D21" s="84">
        <v>1.24</v>
      </c>
      <c r="E21" s="88">
        <v>0.19</v>
      </c>
      <c r="F21" s="87">
        <v>43926</v>
      </c>
      <c r="G21" s="84">
        <v>1.1499999999999999</v>
      </c>
      <c r="H21" s="84">
        <v>1.24</v>
      </c>
      <c r="I21" s="88">
        <v>0.19</v>
      </c>
      <c r="J21" s="87">
        <v>43910</v>
      </c>
      <c r="K21" s="84">
        <v>2.0299999999999998</v>
      </c>
      <c r="L21" s="84">
        <v>0.64</v>
      </c>
      <c r="M21" s="88">
        <v>2.35</v>
      </c>
      <c r="N21" s="87">
        <v>43910</v>
      </c>
      <c r="O21" s="84">
        <v>2.0299999999999998</v>
      </c>
      <c r="P21" s="84">
        <v>0.64</v>
      </c>
      <c r="Q21" s="88">
        <v>2.35</v>
      </c>
    </row>
    <row r="22" spans="2:17">
      <c r="B22" s="87">
        <v>43928</v>
      </c>
      <c r="C22" s="84">
        <v>1.21</v>
      </c>
      <c r="D22" s="84">
        <v>1.29</v>
      </c>
      <c r="E22" s="88">
        <v>0.18</v>
      </c>
      <c r="F22" s="87">
        <v>43928</v>
      </c>
      <c r="G22" s="84">
        <v>1.21</v>
      </c>
      <c r="H22" s="84">
        <v>1.29</v>
      </c>
      <c r="I22" s="88">
        <v>0.18</v>
      </c>
      <c r="J22" s="87">
        <v>43911</v>
      </c>
      <c r="K22" s="84">
        <v>1.88</v>
      </c>
      <c r="L22" s="84">
        <v>0.56999999999999995</v>
      </c>
      <c r="M22" s="88">
        <v>2.17</v>
      </c>
      <c r="N22" s="87">
        <v>43911</v>
      </c>
      <c r="O22" s="84">
        <v>1.88</v>
      </c>
      <c r="P22" s="84">
        <v>0.56999999999999995</v>
      </c>
      <c r="Q22" s="88">
        <v>2.17</v>
      </c>
    </row>
    <row r="23" spans="2:17">
      <c r="B23" s="87">
        <v>43930</v>
      </c>
      <c r="C23" s="84">
        <v>1.22</v>
      </c>
      <c r="D23" s="84">
        <v>1.3</v>
      </c>
      <c r="E23" s="88">
        <v>0.16</v>
      </c>
      <c r="F23" s="87">
        <v>43930</v>
      </c>
      <c r="G23" s="84">
        <v>1.22</v>
      </c>
      <c r="H23" s="84">
        <v>1.3</v>
      </c>
      <c r="I23" s="88">
        <v>0.16</v>
      </c>
      <c r="J23" s="87">
        <v>43912</v>
      </c>
      <c r="K23" s="84">
        <v>1.9</v>
      </c>
      <c r="L23" s="84">
        <v>0.51</v>
      </c>
      <c r="M23" s="88">
        <v>2.15</v>
      </c>
      <c r="N23" s="87">
        <v>43912</v>
      </c>
      <c r="O23" s="84">
        <v>1.9</v>
      </c>
      <c r="P23" s="84">
        <v>0.51</v>
      </c>
      <c r="Q23" s="88">
        <v>2.15</v>
      </c>
    </row>
    <row r="24" spans="2:17">
      <c r="B24" s="87">
        <v>43932</v>
      </c>
      <c r="C24" s="84">
        <v>1.07</v>
      </c>
      <c r="D24" s="84">
        <v>1.1499999999999999</v>
      </c>
      <c r="E24" s="88">
        <v>0.16</v>
      </c>
      <c r="F24" s="87">
        <v>43932</v>
      </c>
      <c r="G24" s="84">
        <v>1.07</v>
      </c>
      <c r="H24" s="84">
        <v>1.1499999999999999</v>
      </c>
      <c r="I24" s="88">
        <v>0.16</v>
      </c>
      <c r="J24" s="87">
        <v>43913</v>
      </c>
      <c r="K24" s="84">
        <v>2.08</v>
      </c>
      <c r="L24" s="84">
        <v>0.45</v>
      </c>
      <c r="M24" s="88">
        <v>2.31</v>
      </c>
      <c r="N24" s="87">
        <v>43913</v>
      </c>
      <c r="O24" s="84">
        <v>2.08</v>
      </c>
      <c r="P24" s="84">
        <v>0.45</v>
      </c>
      <c r="Q24" s="88">
        <v>2.31</v>
      </c>
    </row>
    <row r="25" spans="2:17">
      <c r="B25" s="87">
        <v>43934</v>
      </c>
      <c r="C25" s="84">
        <v>1.1000000000000001</v>
      </c>
      <c r="D25" s="84">
        <v>1.17</v>
      </c>
      <c r="E25" s="88">
        <v>0.15</v>
      </c>
      <c r="F25" s="87">
        <v>43934</v>
      </c>
      <c r="G25" s="84">
        <v>1.1000000000000001</v>
      </c>
      <c r="H25" s="84">
        <v>1.17</v>
      </c>
      <c r="I25" s="88">
        <v>0.15</v>
      </c>
      <c r="J25" s="87">
        <v>43914</v>
      </c>
      <c r="K25" s="84">
        <v>1.5</v>
      </c>
      <c r="L25" s="84">
        <v>0.41</v>
      </c>
      <c r="M25" s="88">
        <v>1.71</v>
      </c>
      <c r="N25" s="87">
        <v>43914</v>
      </c>
      <c r="O25" s="84">
        <v>1.5</v>
      </c>
      <c r="P25" s="84">
        <v>0.41</v>
      </c>
      <c r="Q25" s="88">
        <v>1.71</v>
      </c>
    </row>
    <row r="26" spans="2:17">
      <c r="B26" s="87">
        <v>43936</v>
      </c>
      <c r="C26" s="84">
        <v>1.05</v>
      </c>
      <c r="D26" s="84">
        <v>1.1200000000000001</v>
      </c>
      <c r="E26" s="88">
        <v>0.14000000000000001</v>
      </c>
      <c r="F26" s="87">
        <v>43936</v>
      </c>
      <c r="G26" s="84">
        <v>1.05</v>
      </c>
      <c r="H26" s="84">
        <v>1.1200000000000001</v>
      </c>
      <c r="I26" s="88">
        <v>0.14000000000000001</v>
      </c>
      <c r="J26" s="87">
        <v>43915</v>
      </c>
      <c r="K26" s="84">
        <v>2.04</v>
      </c>
      <c r="L26" s="84">
        <v>0.38</v>
      </c>
      <c r="M26" s="88">
        <v>2.23</v>
      </c>
      <c r="N26" s="87">
        <v>43915</v>
      </c>
      <c r="O26" s="84">
        <v>2.04</v>
      </c>
      <c r="P26" s="84">
        <v>0.38</v>
      </c>
      <c r="Q26" s="88">
        <v>2.23</v>
      </c>
    </row>
    <row r="27" spans="2:17">
      <c r="B27" s="87">
        <v>43938</v>
      </c>
      <c r="C27" s="84">
        <v>1.07</v>
      </c>
      <c r="D27" s="84">
        <v>1.1499999999999999</v>
      </c>
      <c r="E27" s="88">
        <v>0.15</v>
      </c>
      <c r="F27" s="87">
        <v>43938</v>
      </c>
      <c r="G27" s="84">
        <v>1.07</v>
      </c>
      <c r="H27" s="84">
        <v>1.1499999999999999</v>
      </c>
      <c r="I27" s="88">
        <v>0.15</v>
      </c>
      <c r="J27" s="87">
        <v>43916</v>
      </c>
      <c r="K27" s="84">
        <v>1.7</v>
      </c>
      <c r="L27" s="84">
        <v>0.34</v>
      </c>
      <c r="M27" s="88">
        <v>1.87</v>
      </c>
      <c r="N27" s="87">
        <v>43916</v>
      </c>
      <c r="O27" s="84">
        <v>1.7</v>
      </c>
      <c r="P27" s="84">
        <v>0.34</v>
      </c>
      <c r="Q27" s="88">
        <v>1.87</v>
      </c>
    </row>
    <row r="28" spans="2:17">
      <c r="B28" s="87">
        <v>43940</v>
      </c>
      <c r="C28" s="84">
        <v>1.08</v>
      </c>
      <c r="D28" s="84">
        <v>1.1499999999999999</v>
      </c>
      <c r="E28" s="88">
        <v>0.14000000000000001</v>
      </c>
      <c r="F28" s="87">
        <v>43940</v>
      </c>
      <c r="G28" s="84">
        <v>1.08</v>
      </c>
      <c r="H28" s="84">
        <v>1.1499999999999999</v>
      </c>
      <c r="I28" s="88">
        <v>0.14000000000000001</v>
      </c>
      <c r="J28" s="87">
        <v>43917</v>
      </c>
      <c r="K28" s="84">
        <v>1.81</v>
      </c>
      <c r="L28" s="84">
        <v>0.31</v>
      </c>
      <c r="M28" s="88">
        <v>1.96</v>
      </c>
      <c r="N28" s="87">
        <v>43917</v>
      </c>
      <c r="O28" s="84">
        <v>1.81</v>
      </c>
      <c r="P28" s="84">
        <v>0.31</v>
      </c>
      <c r="Q28" s="88">
        <v>1.96</v>
      </c>
    </row>
    <row r="29" spans="2:17">
      <c r="B29" s="87">
        <v>43942</v>
      </c>
      <c r="C29" s="84">
        <v>1.05</v>
      </c>
      <c r="D29" s="84">
        <v>1.1100000000000001</v>
      </c>
      <c r="E29" s="88">
        <v>0.13</v>
      </c>
      <c r="F29" s="87">
        <v>43942</v>
      </c>
      <c r="G29" s="84">
        <v>1.05</v>
      </c>
      <c r="H29" s="84">
        <v>1.1100000000000001</v>
      </c>
      <c r="I29" s="88">
        <v>0.13</v>
      </c>
      <c r="J29" s="87">
        <v>43918</v>
      </c>
      <c r="K29" s="84">
        <v>1.85</v>
      </c>
      <c r="L29" s="84">
        <v>0.28999999999999998</v>
      </c>
      <c r="M29" s="88">
        <v>1.99</v>
      </c>
      <c r="N29" s="87">
        <v>43918</v>
      </c>
      <c r="O29" s="84">
        <v>1.85</v>
      </c>
      <c r="P29" s="84">
        <v>0.28999999999999998</v>
      </c>
      <c r="Q29" s="88">
        <v>1.99</v>
      </c>
    </row>
    <row r="30" spans="2:17">
      <c r="B30" s="87">
        <v>43944</v>
      </c>
      <c r="C30" s="84">
        <v>1.05</v>
      </c>
      <c r="D30" s="84">
        <v>1.1200000000000001</v>
      </c>
      <c r="E30" s="88">
        <v>0.13</v>
      </c>
      <c r="F30" s="87">
        <v>43944</v>
      </c>
      <c r="G30" s="84">
        <v>1.05</v>
      </c>
      <c r="H30" s="84">
        <v>1.1200000000000001</v>
      </c>
      <c r="I30" s="88">
        <v>0.13</v>
      </c>
      <c r="J30" s="87">
        <v>43919</v>
      </c>
      <c r="K30" s="84">
        <v>1.61</v>
      </c>
      <c r="L30" s="84">
        <v>0.26</v>
      </c>
      <c r="M30" s="88">
        <v>1.74</v>
      </c>
      <c r="N30" s="87">
        <v>43919</v>
      </c>
      <c r="O30" s="84">
        <v>1.61</v>
      </c>
      <c r="P30" s="84">
        <v>0.26</v>
      </c>
      <c r="Q30" s="88">
        <v>1.74</v>
      </c>
    </row>
    <row r="31" spans="2:17">
      <c r="B31" s="87">
        <v>43946</v>
      </c>
      <c r="C31" s="84">
        <v>1.01</v>
      </c>
      <c r="D31" s="84">
        <v>1.07</v>
      </c>
      <c r="E31" s="88">
        <v>0.13</v>
      </c>
      <c r="F31" s="87">
        <v>43946</v>
      </c>
      <c r="G31" s="84">
        <v>1.01</v>
      </c>
      <c r="H31" s="84">
        <v>1.07</v>
      </c>
      <c r="I31" s="88">
        <v>0.13</v>
      </c>
      <c r="J31" s="87">
        <v>43920</v>
      </c>
      <c r="K31" s="84">
        <v>1.25</v>
      </c>
      <c r="L31" s="84">
        <v>0.25</v>
      </c>
      <c r="M31" s="88">
        <v>1.37</v>
      </c>
      <c r="N31" s="87">
        <v>43920</v>
      </c>
      <c r="O31" s="84">
        <v>1.25</v>
      </c>
      <c r="P31" s="84">
        <v>0.25</v>
      </c>
      <c r="Q31" s="88">
        <v>1.37</v>
      </c>
    </row>
    <row r="32" spans="2:17">
      <c r="B32" s="87">
        <v>43948</v>
      </c>
      <c r="C32" s="84">
        <v>0.98</v>
      </c>
      <c r="D32" s="84">
        <v>1.05</v>
      </c>
      <c r="E32" s="88">
        <v>0.13</v>
      </c>
      <c r="F32" s="87">
        <v>43948</v>
      </c>
      <c r="G32" s="84">
        <v>0.98</v>
      </c>
      <c r="H32" s="84">
        <v>1.05</v>
      </c>
      <c r="I32" s="88">
        <v>0.13</v>
      </c>
      <c r="J32" s="87">
        <v>43921</v>
      </c>
      <c r="K32" s="84">
        <v>1.66</v>
      </c>
      <c r="L32" s="84">
        <v>0.23</v>
      </c>
      <c r="M32" s="88">
        <v>1.78</v>
      </c>
      <c r="N32" s="87">
        <v>43921</v>
      </c>
      <c r="O32" s="84">
        <v>1.66</v>
      </c>
      <c r="P32" s="84">
        <v>0.23</v>
      </c>
      <c r="Q32" s="88">
        <v>1.78</v>
      </c>
    </row>
    <row r="33" spans="2:17">
      <c r="B33" s="87">
        <v>43950</v>
      </c>
      <c r="C33" s="84">
        <v>0.98</v>
      </c>
      <c r="D33" s="84">
        <v>1.04</v>
      </c>
      <c r="E33" s="88">
        <v>0.13</v>
      </c>
      <c r="F33" s="87">
        <v>43950</v>
      </c>
      <c r="G33" s="84">
        <v>0.98</v>
      </c>
      <c r="H33" s="84">
        <v>1.04</v>
      </c>
      <c r="I33" s="88">
        <v>0.13</v>
      </c>
      <c r="J33" s="87">
        <v>43922</v>
      </c>
      <c r="K33" s="84">
        <v>1.42</v>
      </c>
      <c r="L33" s="84">
        <v>0.23</v>
      </c>
      <c r="M33" s="88">
        <v>1.53</v>
      </c>
      <c r="N33" s="87">
        <v>43922</v>
      </c>
      <c r="O33" s="84">
        <v>1.42</v>
      </c>
      <c r="P33" s="84">
        <v>0.23</v>
      </c>
      <c r="Q33" s="88">
        <v>1.53</v>
      </c>
    </row>
    <row r="34" spans="2:17">
      <c r="B34" s="87">
        <v>43952</v>
      </c>
      <c r="C34" s="84">
        <v>0.95</v>
      </c>
      <c r="D34" s="84">
        <v>1.01</v>
      </c>
      <c r="E34" s="88">
        <v>0.13</v>
      </c>
      <c r="F34" s="87">
        <v>43952</v>
      </c>
      <c r="G34" s="84">
        <v>0.95</v>
      </c>
      <c r="H34" s="84">
        <v>1.01</v>
      </c>
      <c r="I34" s="88">
        <v>0.13</v>
      </c>
      <c r="J34" s="87">
        <v>43923</v>
      </c>
      <c r="K34" s="84">
        <v>1.36</v>
      </c>
      <c r="L34" s="84">
        <v>0.22</v>
      </c>
      <c r="M34" s="88">
        <v>1.47</v>
      </c>
      <c r="N34" s="87">
        <v>43923</v>
      </c>
      <c r="O34" s="84">
        <v>1.36</v>
      </c>
      <c r="P34" s="84">
        <v>0.22</v>
      </c>
      <c r="Q34" s="88">
        <v>1.47</v>
      </c>
    </row>
    <row r="35" spans="2:17">
      <c r="B35" s="87">
        <v>43954</v>
      </c>
      <c r="C35" s="84">
        <v>0.98</v>
      </c>
      <c r="D35" s="84">
        <v>1.04</v>
      </c>
      <c r="E35" s="88">
        <v>0.13</v>
      </c>
      <c r="F35" s="87">
        <v>43954</v>
      </c>
      <c r="G35" s="84">
        <v>0.98</v>
      </c>
      <c r="H35" s="84">
        <v>1.04</v>
      </c>
      <c r="I35" s="88">
        <v>0.13</v>
      </c>
      <c r="J35" s="87">
        <v>43924</v>
      </c>
      <c r="K35" s="84">
        <v>1.36</v>
      </c>
      <c r="L35" s="84">
        <v>0.21</v>
      </c>
      <c r="M35" s="88">
        <v>1.47</v>
      </c>
      <c r="N35" s="87">
        <v>43924</v>
      </c>
      <c r="O35" s="84">
        <v>1.36</v>
      </c>
      <c r="P35" s="84">
        <v>0.21</v>
      </c>
      <c r="Q35" s="88">
        <v>1.47</v>
      </c>
    </row>
    <row r="36" spans="2:17">
      <c r="B36" s="87">
        <v>43956</v>
      </c>
      <c r="C36" s="84">
        <v>1.04</v>
      </c>
      <c r="D36" s="84">
        <v>1.1000000000000001</v>
      </c>
      <c r="E36" s="88">
        <v>0.13</v>
      </c>
      <c r="F36" s="87">
        <v>43956</v>
      </c>
      <c r="G36" s="84">
        <v>1.04</v>
      </c>
      <c r="H36" s="84">
        <v>1.1000000000000001</v>
      </c>
      <c r="I36" s="88">
        <v>0.13</v>
      </c>
      <c r="J36" s="87">
        <v>43925</v>
      </c>
      <c r="K36" s="84">
        <v>1.22</v>
      </c>
      <c r="L36" s="84">
        <v>0.2</v>
      </c>
      <c r="M36" s="88">
        <v>1.32</v>
      </c>
      <c r="N36" s="87">
        <v>43925</v>
      </c>
      <c r="O36" s="84">
        <v>1.22</v>
      </c>
      <c r="P36" s="84">
        <v>0.2</v>
      </c>
      <c r="Q36" s="88">
        <v>1.32</v>
      </c>
    </row>
    <row r="37" spans="2:17">
      <c r="B37" s="87">
        <v>43958</v>
      </c>
      <c r="C37" s="84">
        <v>1</v>
      </c>
      <c r="D37" s="84">
        <v>1.06</v>
      </c>
      <c r="E37" s="88">
        <v>0.12</v>
      </c>
      <c r="F37" s="87">
        <v>43958</v>
      </c>
      <c r="G37" s="84">
        <v>1</v>
      </c>
      <c r="H37" s="84">
        <v>1.06</v>
      </c>
      <c r="I37" s="88">
        <v>0.12</v>
      </c>
      <c r="J37" s="87">
        <v>43926</v>
      </c>
      <c r="K37" s="84">
        <v>1.26</v>
      </c>
      <c r="L37" s="84">
        <v>0.19</v>
      </c>
      <c r="M37" s="88">
        <v>1.36</v>
      </c>
      <c r="N37" s="87">
        <v>43926</v>
      </c>
      <c r="O37" s="84">
        <v>1.26</v>
      </c>
      <c r="P37" s="84">
        <v>0.19</v>
      </c>
      <c r="Q37" s="88">
        <v>1.36</v>
      </c>
    </row>
    <row r="38" spans="2:17">
      <c r="B38" s="87">
        <v>43960</v>
      </c>
      <c r="C38" s="84">
        <v>0.96</v>
      </c>
      <c r="D38" s="84">
        <v>1.02</v>
      </c>
      <c r="E38" s="88">
        <v>0.12</v>
      </c>
      <c r="F38" s="87">
        <v>43960</v>
      </c>
      <c r="G38" s="84">
        <v>0.96</v>
      </c>
      <c r="H38" s="84">
        <v>1.02</v>
      </c>
      <c r="I38" s="88">
        <v>0.12</v>
      </c>
      <c r="J38" s="87">
        <v>43927</v>
      </c>
      <c r="K38" s="84">
        <v>1.1100000000000001</v>
      </c>
      <c r="L38" s="84">
        <v>0.19</v>
      </c>
      <c r="M38" s="88">
        <v>1.2</v>
      </c>
      <c r="N38" s="87">
        <v>43927</v>
      </c>
      <c r="O38" s="84">
        <v>1.1100000000000001</v>
      </c>
      <c r="P38" s="84">
        <v>0.19</v>
      </c>
      <c r="Q38" s="88">
        <v>1.2</v>
      </c>
    </row>
    <row r="39" spans="2:17">
      <c r="B39" s="87">
        <v>43962</v>
      </c>
      <c r="C39" s="84">
        <v>0.98</v>
      </c>
      <c r="D39" s="84">
        <v>1.04</v>
      </c>
      <c r="E39" s="88">
        <v>0.12</v>
      </c>
      <c r="F39" s="87">
        <v>43962</v>
      </c>
      <c r="G39" s="84">
        <v>0.98</v>
      </c>
      <c r="H39" s="84">
        <v>1.04</v>
      </c>
      <c r="I39" s="88">
        <v>0.12</v>
      </c>
      <c r="J39" s="87">
        <v>43928</v>
      </c>
      <c r="K39" s="84">
        <v>1.21</v>
      </c>
      <c r="L39" s="84">
        <v>0.19</v>
      </c>
      <c r="M39" s="88">
        <v>1.31</v>
      </c>
      <c r="N39" s="87">
        <v>43928</v>
      </c>
      <c r="O39" s="84">
        <v>1.21</v>
      </c>
      <c r="P39" s="84">
        <v>0.19</v>
      </c>
      <c r="Q39" s="88">
        <v>1.31</v>
      </c>
    </row>
    <row r="40" spans="2:17">
      <c r="B40" s="87">
        <v>43964</v>
      </c>
      <c r="C40" s="84">
        <v>0.98</v>
      </c>
      <c r="D40" s="84">
        <v>1.04</v>
      </c>
      <c r="E40" s="88">
        <v>0.12</v>
      </c>
      <c r="F40" s="87">
        <v>43964</v>
      </c>
      <c r="G40" s="84">
        <v>0.98</v>
      </c>
      <c r="H40" s="84">
        <v>1.04</v>
      </c>
      <c r="I40" s="88">
        <v>0.12</v>
      </c>
      <c r="J40" s="87">
        <v>43929</v>
      </c>
      <c r="K40" s="84">
        <v>1.19</v>
      </c>
      <c r="L40" s="84">
        <v>0.18</v>
      </c>
      <c r="M40" s="88">
        <v>1.28</v>
      </c>
      <c r="N40" s="87">
        <v>43929</v>
      </c>
      <c r="O40" s="84">
        <v>1.19</v>
      </c>
      <c r="P40" s="84">
        <v>0.18</v>
      </c>
      <c r="Q40" s="88">
        <v>1.28</v>
      </c>
    </row>
    <row r="41" spans="2:17">
      <c r="B41" s="87">
        <v>43966</v>
      </c>
      <c r="C41" s="84">
        <v>0.98</v>
      </c>
      <c r="D41" s="84">
        <v>1.04</v>
      </c>
      <c r="E41" s="88">
        <v>0.12</v>
      </c>
      <c r="F41" s="87">
        <v>43966</v>
      </c>
      <c r="G41" s="84">
        <v>0.98</v>
      </c>
      <c r="H41" s="84">
        <v>1.04</v>
      </c>
      <c r="I41" s="88">
        <v>0.12</v>
      </c>
      <c r="J41" s="87">
        <v>43930</v>
      </c>
      <c r="K41" s="84">
        <v>1.23</v>
      </c>
      <c r="L41" s="84">
        <v>0.17</v>
      </c>
      <c r="M41" s="88">
        <v>1.31</v>
      </c>
      <c r="N41" s="87">
        <v>43930</v>
      </c>
      <c r="O41" s="84">
        <v>1.23</v>
      </c>
      <c r="P41" s="84">
        <v>0.17</v>
      </c>
      <c r="Q41" s="88">
        <v>1.31</v>
      </c>
    </row>
    <row r="42" spans="2:17">
      <c r="B42" s="87">
        <v>43968</v>
      </c>
      <c r="C42" s="84">
        <v>0.97</v>
      </c>
      <c r="D42" s="84">
        <v>1.03</v>
      </c>
      <c r="E42" s="88">
        <v>0.13</v>
      </c>
      <c r="F42" s="87">
        <v>43968</v>
      </c>
      <c r="G42" s="84">
        <v>0.97</v>
      </c>
      <c r="H42" s="84">
        <v>1.03</v>
      </c>
      <c r="I42" s="88">
        <v>0.13</v>
      </c>
      <c r="J42" s="87">
        <v>43931</v>
      </c>
      <c r="K42" s="84">
        <v>1.45</v>
      </c>
      <c r="L42" s="84">
        <v>0.17</v>
      </c>
      <c r="M42" s="88">
        <v>1.54</v>
      </c>
      <c r="N42" s="87">
        <v>43931</v>
      </c>
      <c r="O42" s="84">
        <v>1.45</v>
      </c>
      <c r="P42" s="84">
        <v>0.17</v>
      </c>
      <c r="Q42" s="88">
        <v>1.54</v>
      </c>
    </row>
    <row r="43" spans="2:17">
      <c r="B43" s="87">
        <v>43970</v>
      </c>
      <c r="C43" s="84">
        <v>0.98</v>
      </c>
      <c r="D43" s="84">
        <v>1.04</v>
      </c>
      <c r="E43" s="88">
        <v>0.12</v>
      </c>
      <c r="F43" s="87">
        <v>43970</v>
      </c>
      <c r="G43" s="84">
        <v>0.98</v>
      </c>
      <c r="H43" s="84">
        <v>1.04</v>
      </c>
      <c r="I43" s="88">
        <v>0.12</v>
      </c>
      <c r="J43" s="87">
        <v>43932</v>
      </c>
      <c r="K43" s="84">
        <v>1.0900000000000001</v>
      </c>
      <c r="L43" s="84">
        <v>0.16</v>
      </c>
      <c r="M43" s="88">
        <v>1.17</v>
      </c>
      <c r="N43" s="87">
        <v>43932</v>
      </c>
      <c r="O43" s="84">
        <v>1.0900000000000001</v>
      </c>
      <c r="P43" s="84">
        <v>0.16</v>
      </c>
      <c r="Q43" s="88">
        <v>1.17</v>
      </c>
    </row>
    <row r="44" spans="2:17">
      <c r="B44" s="87">
        <v>43972</v>
      </c>
      <c r="C44" s="84">
        <v>0.99</v>
      </c>
      <c r="D44" s="84">
        <v>1.05</v>
      </c>
      <c r="E44" s="88">
        <v>0.11</v>
      </c>
      <c r="F44" s="87">
        <v>43972</v>
      </c>
      <c r="G44" s="84">
        <v>0.99</v>
      </c>
      <c r="H44" s="84">
        <v>1.05</v>
      </c>
      <c r="I44" s="88">
        <v>0.11</v>
      </c>
      <c r="J44" s="87">
        <v>43933</v>
      </c>
      <c r="K44" s="84">
        <v>1.1100000000000001</v>
      </c>
      <c r="L44" s="84">
        <v>0.16</v>
      </c>
      <c r="M44" s="88">
        <v>1.19</v>
      </c>
      <c r="N44" s="87">
        <v>43933</v>
      </c>
      <c r="O44" s="84">
        <v>1.1100000000000001</v>
      </c>
      <c r="P44" s="84">
        <v>0.16</v>
      </c>
      <c r="Q44" s="88">
        <v>1.19</v>
      </c>
    </row>
    <row r="45" spans="2:17" ht="17" thickBot="1">
      <c r="B45" s="89">
        <v>43974</v>
      </c>
      <c r="C45" s="90">
        <v>0.97</v>
      </c>
      <c r="D45" s="90">
        <v>1.03</v>
      </c>
      <c r="E45" s="91">
        <v>0.11</v>
      </c>
      <c r="F45" s="89">
        <v>43974</v>
      </c>
      <c r="G45" s="90">
        <v>0.97</v>
      </c>
      <c r="H45" s="90">
        <v>1.03</v>
      </c>
      <c r="I45" s="91">
        <v>0.11</v>
      </c>
      <c r="J45" s="87">
        <v>43934</v>
      </c>
      <c r="K45" s="84">
        <v>1.03</v>
      </c>
      <c r="L45" s="84">
        <v>0.16</v>
      </c>
      <c r="M45" s="88">
        <v>1.1100000000000001</v>
      </c>
      <c r="N45" s="87">
        <v>43934</v>
      </c>
      <c r="O45" s="84">
        <v>1.03</v>
      </c>
      <c r="P45" s="84">
        <v>0.16</v>
      </c>
      <c r="Q45" s="88">
        <v>1.1100000000000001</v>
      </c>
    </row>
    <row r="46" spans="2:17" ht="17" thickBot="1">
      <c r="F46" s="89">
        <v>43976</v>
      </c>
      <c r="G46" s="90">
        <v>0.99</v>
      </c>
      <c r="H46" s="90">
        <v>1.05</v>
      </c>
      <c r="I46" s="91">
        <v>0.11</v>
      </c>
      <c r="J46" s="87">
        <v>43935</v>
      </c>
      <c r="K46" s="84">
        <v>1.08</v>
      </c>
      <c r="L46" s="84">
        <v>0.15</v>
      </c>
      <c r="M46" s="88">
        <v>1.1499999999999999</v>
      </c>
      <c r="N46" s="87">
        <v>43935</v>
      </c>
      <c r="O46" s="84">
        <v>1.08</v>
      </c>
      <c r="P46" s="84">
        <v>0.15</v>
      </c>
      <c r="Q46" s="88">
        <v>1.1499999999999999</v>
      </c>
    </row>
    <row r="47" spans="2:17">
      <c r="J47" s="87">
        <v>43936</v>
      </c>
      <c r="K47" s="84">
        <v>1.1100000000000001</v>
      </c>
      <c r="L47" s="84">
        <v>0.15</v>
      </c>
      <c r="M47" s="88">
        <v>1.19</v>
      </c>
      <c r="N47" s="87">
        <v>43936</v>
      </c>
      <c r="O47" s="84">
        <v>1.1100000000000001</v>
      </c>
      <c r="P47" s="84">
        <v>0.15</v>
      </c>
      <c r="Q47" s="88">
        <v>1.19</v>
      </c>
    </row>
    <row r="48" spans="2:17">
      <c r="J48" s="87">
        <v>43937</v>
      </c>
      <c r="K48" s="84">
        <v>1.1399999999999999</v>
      </c>
      <c r="L48" s="84">
        <v>0.14000000000000001</v>
      </c>
      <c r="M48" s="88">
        <v>1.21</v>
      </c>
      <c r="N48" s="87">
        <v>43937</v>
      </c>
      <c r="O48" s="84">
        <v>1.1399999999999999</v>
      </c>
      <c r="P48" s="84">
        <v>0.14000000000000001</v>
      </c>
      <c r="Q48" s="88">
        <v>1.21</v>
      </c>
    </row>
    <row r="49" spans="10:17">
      <c r="J49" s="87">
        <v>43938</v>
      </c>
      <c r="K49" s="84">
        <v>0.98</v>
      </c>
      <c r="L49" s="84">
        <v>0.14000000000000001</v>
      </c>
      <c r="M49" s="88">
        <v>1.05</v>
      </c>
      <c r="N49" s="87">
        <v>43938</v>
      </c>
      <c r="O49" s="84">
        <v>0.98</v>
      </c>
      <c r="P49" s="84">
        <v>0.14000000000000001</v>
      </c>
      <c r="Q49" s="88">
        <v>1.05</v>
      </c>
    </row>
    <row r="50" spans="10:17">
      <c r="J50" s="87">
        <v>43939</v>
      </c>
      <c r="K50" s="84">
        <v>1.1000000000000001</v>
      </c>
      <c r="L50" s="84">
        <v>0.15</v>
      </c>
      <c r="M50" s="88">
        <v>1.18</v>
      </c>
      <c r="N50" s="87">
        <v>43939</v>
      </c>
      <c r="O50" s="84">
        <v>1.1000000000000001</v>
      </c>
      <c r="P50" s="84">
        <v>0.15</v>
      </c>
      <c r="Q50" s="88">
        <v>1.18</v>
      </c>
    </row>
    <row r="51" spans="10:17">
      <c r="J51" s="87">
        <v>43940</v>
      </c>
      <c r="K51" s="84">
        <v>1.06</v>
      </c>
      <c r="L51" s="84">
        <v>0.15</v>
      </c>
      <c r="M51" s="88">
        <v>1.1399999999999999</v>
      </c>
      <c r="N51" s="87">
        <v>43940</v>
      </c>
      <c r="O51" s="84">
        <v>1.06</v>
      </c>
      <c r="P51" s="84">
        <v>0.15</v>
      </c>
      <c r="Q51" s="88">
        <v>1.1399999999999999</v>
      </c>
    </row>
    <row r="52" spans="10:17">
      <c r="J52" s="87">
        <v>43941</v>
      </c>
      <c r="K52" s="84">
        <v>1.1000000000000001</v>
      </c>
      <c r="L52" s="84">
        <v>0.14000000000000001</v>
      </c>
      <c r="M52" s="88">
        <v>1.17</v>
      </c>
      <c r="N52" s="87">
        <v>43941</v>
      </c>
      <c r="O52" s="84">
        <v>1.1000000000000001</v>
      </c>
      <c r="P52" s="84">
        <v>0.14000000000000001</v>
      </c>
      <c r="Q52" s="88">
        <v>1.17</v>
      </c>
    </row>
    <row r="53" spans="10:17">
      <c r="J53" s="87">
        <v>43942</v>
      </c>
      <c r="K53" s="84">
        <v>1.06</v>
      </c>
      <c r="L53" s="84">
        <v>0.14000000000000001</v>
      </c>
      <c r="M53" s="88">
        <v>1.1299999999999999</v>
      </c>
      <c r="N53" s="87">
        <v>43942</v>
      </c>
      <c r="O53" s="84">
        <v>1.06</v>
      </c>
      <c r="P53" s="84">
        <v>0.14000000000000001</v>
      </c>
      <c r="Q53" s="88">
        <v>1.1299999999999999</v>
      </c>
    </row>
    <row r="54" spans="10:17">
      <c r="J54" s="87">
        <v>43943</v>
      </c>
      <c r="K54" s="84">
        <v>1.08</v>
      </c>
      <c r="L54" s="84">
        <v>0.13</v>
      </c>
      <c r="M54" s="88">
        <v>1.1399999999999999</v>
      </c>
      <c r="N54" s="87">
        <v>43943</v>
      </c>
      <c r="O54" s="84">
        <v>1.08</v>
      </c>
      <c r="P54" s="84">
        <v>0.13</v>
      </c>
      <c r="Q54" s="88">
        <v>1.1399999999999999</v>
      </c>
    </row>
    <row r="55" spans="10:17">
      <c r="J55" s="87">
        <v>43944</v>
      </c>
      <c r="K55" s="84">
        <v>1.02</v>
      </c>
      <c r="L55" s="84">
        <v>0.13</v>
      </c>
      <c r="M55" s="88">
        <v>1.0900000000000001</v>
      </c>
      <c r="N55" s="87">
        <v>43944</v>
      </c>
      <c r="O55" s="84">
        <v>1.02</v>
      </c>
      <c r="P55" s="84">
        <v>0.13</v>
      </c>
      <c r="Q55" s="88">
        <v>1.0900000000000001</v>
      </c>
    </row>
    <row r="56" spans="10:17">
      <c r="J56" s="87">
        <v>43945</v>
      </c>
      <c r="K56" s="84">
        <v>1.03</v>
      </c>
      <c r="L56" s="84">
        <v>0.14000000000000001</v>
      </c>
      <c r="M56" s="88">
        <v>1.1000000000000001</v>
      </c>
      <c r="N56" s="87">
        <v>43945</v>
      </c>
      <c r="O56" s="84">
        <v>1.03</v>
      </c>
      <c r="P56" s="84">
        <v>0.14000000000000001</v>
      </c>
      <c r="Q56" s="88">
        <v>1.1000000000000001</v>
      </c>
    </row>
    <row r="57" spans="10:17">
      <c r="J57" s="87">
        <v>43946</v>
      </c>
      <c r="K57" s="84">
        <v>1.07</v>
      </c>
      <c r="L57" s="84">
        <v>0.13</v>
      </c>
      <c r="M57" s="88">
        <v>1.1299999999999999</v>
      </c>
      <c r="N57" s="87">
        <v>43946</v>
      </c>
      <c r="O57" s="84">
        <v>1.07</v>
      </c>
      <c r="P57" s="84">
        <v>0.13</v>
      </c>
      <c r="Q57" s="88">
        <v>1.1299999999999999</v>
      </c>
    </row>
    <row r="58" spans="10:17">
      <c r="J58" s="87">
        <v>43947</v>
      </c>
      <c r="K58" s="84">
        <v>1.04</v>
      </c>
      <c r="L58" s="84">
        <v>0.13</v>
      </c>
      <c r="M58" s="88">
        <v>1.1000000000000001</v>
      </c>
      <c r="N58" s="87">
        <v>43947</v>
      </c>
      <c r="O58" s="84">
        <v>1.04</v>
      </c>
      <c r="P58" s="84">
        <v>0.13</v>
      </c>
      <c r="Q58" s="88">
        <v>1.1000000000000001</v>
      </c>
    </row>
    <row r="59" spans="10:17">
      <c r="J59" s="87">
        <v>43948</v>
      </c>
      <c r="K59" s="84">
        <v>0.97</v>
      </c>
      <c r="L59" s="84">
        <v>0.13</v>
      </c>
      <c r="M59" s="88">
        <v>1.03</v>
      </c>
      <c r="N59" s="87">
        <v>43948</v>
      </c>
      <c r="O59" s="84">
        <v>0.97</v>
      </c>
      <c r="P59" s="84">
        <v>0.13</v>
      </c>
      <c r="Q59" s="88">
        <v>1.03</v>
      </c>
    </row>
    <row r="60" spans="10:17">
      <c r="J60" s="87">
        <v>43949</v>
      </c>
      <c r="K60" s="84">
        <v>1</v>
      </c>
      <c r="L60" s="84">
        <v>0.13</v>
      </c>
      <c r="M60" s="88">
        <v>1.06</v>
      </c>
      <c r="N60" s="87">
        <v>43949</v>
      </c>
      <c r="O60" s="84">
        <v>1</v>
      </c>
      <c r="P60" s="84">
        <v>0.13</v>
      </c>
      <c r="Q60" s="88">
        <v>1.06</v>
      </c>
    </row>
    <row r="61" spans="10:17">
      <c r="J61" s="87">
        <v>43950</v>
      </c>
      <c r="K61" s="84">
        <v>0.97</v>
      </c>
      <c r="L61" s="84">
        <v>0.13</v>
      </c>
      <c r="M61" s="88">
        <v>1.04</v>
      </c>
      <c r="N61" s="87">
        <v>43950</v>
      </c>
      <c r="O61" s="84">
        <v>0.97</v>
      </c>
      <c r="P61" s="84">
        <v>0.13</v>
      </c>
      <c r="Q61" s="88">
        <v>1.04</v>
      </c>
    </row>
    <row r="62" spans="10:17">
      <c r="J62" s="87">
        <v>43951</v>
      </c>
      <c r="K62" s="84">
        <v>1.05</v>
      </c>
      <c r="L62" s="84">
        <v>0.13</v>
      </c>
      <c r="M62" s="88">
        <v>1.1100000000000001</v>
      </c>
      <c r="N62" s="87">
        <v>43951</v>
      </c>
      <c r="O62" s="84">
        <v>1.05</v>
      </c>
      <c r="P62" s="84">
        <v>0.13</v>
      </c>
      <c r="Q62" s="88">
        <v>1.1100000000000001</v>
      </c>
    </row>
    <row r="63" spans="10:17">
      <c r="J63" s="87">
        <v>43952</v>
      </c>
      <c r="K63" s="84">
        <v>0.95</v>
      </c>
      <c r="L63" s="84">
        <v>0.13</v>
      </c>
      <c r="M63" s="88">
        <v>1.01</v>
      </c>
      <c r="N63" s="87">
        <v>43952</v>
      </c>
      <c r="O63" s="84">
        <v>0.95</v>
      </c>
      <c r="P63" s="84">
        <v>0.13</v>
      </c>
      <c r="Q63" s="88">
        <v>1.01</v>
      </c>
    </row>
    <row r="64" spans="10:17">
      <c r="J64" s="87">
        <v>43953</v>
      </c>
      <c r="K64" s="84">
        <v>0.95</v>
      </c>
      <c r="L64" s="84">
        <v>0.13</v>
      </c>
      <c r="M64" s="88">
        <v>1.01</v>
      </c>
      <c r="N64" s="87">
        <v>43953</v>
      </c>
      <c r="O64" s="84">
        <v>0.95</v>
      </c>
      <c r="P64" s="84">
        <v>0.13</v>
      </c>
      <c r="Q64" s="88">
        <v>1.01</v>
      </c>
    </row>
    <row r="65" spans="10:17">
      <c r="J65" s="87">
        <v>43954</v>
      </c>
      <c r="K65" s="84">
        <v>0.95</v>
      </c>
      <c r="L65" s="84">
        <v>0.13</v>
      </c>
      <c r="M65" s="88">
        <v>1.02</v>
      </c>
      <c r="N65" s="87">
        <v>43954</v>
      </c>
      <c r="O65" s="84">
        <v>0.95</v>
      </c>
      <c r="P65" s="84">
        <v>0.13</v>
      </c>
      <c r="Q65" s="88">
        <v>1.02</v>
      </c>
    </row>
    <row r="66" spans="10:17">
      <c r="J66" s="87">
        <v>43955</v>
      </c>
      <c r="K66" s="84">
        <v>0.99</v>
      </c>
      <c r="L66" s="84">
        <v>0.12</v>
      </c>
      <c r="M66" s="88">
        <v>1.05</v>
      </c>
      <c r="N66" s="87">
        <v>43955</v>
      </c>
      <c r="O66" s="84">
        <v>0.99</v>
      </c>
      <c r="P66" s="84">
        <v>0.12</v>
      </c>
      <c r="Q66" s="88">
        <v>1.05</v>
      </c>
    </row>
    <row r="67" spans="10:17">
      <c r="J67" s="87">
        <v>43956</v>
      </c>
      <c r="K67" s="84">
        <v>0.97</v>
      </c>
      <c r="L67" s="84">
        <v>0.13</v>
      </c>
      <c r="M67" s="88">
        <v>1.04</v>
      </c>
      <c r="N67" s="87">
        <v>43956</v>
      </c>
      <c r="O67" s="84">
        <v>0.97</v>
      </c>
      <c r="P67" s="84">
        <v>0.13</v>
      </c>
      <c r="Q67" s="88">
        <v>1.04</v>
      </c>
    </row>
    <row r="68" spans="10:17">
      <c r="J68" s="87">
        <v>43957</v>
      </c>
      <c r="K68" s="84">
        <v>1.03</v>
      </c>
      <c r="L68" s="84">
        <v>0.13</v>
      </c>
      <c r="M68" s="88">
        <v>1.1000000000000001</v>
      </c>
      <c r="N68" s="87">
        <v>43957</v>
      </c>
      <c r="O68" s="84">
        <v>1.03</v>
      </c>
      <c r="P68" s="84">
        <v>0.13</v>
      </c>
      <c r="Q68" s="88">
        <v>1.1000000000000001</v>
      </c>
    </row>
    <row r="69" spans="10:17">
      <c r="J69" s="87">
        <v>43958</v>
      </c>
      <c r="K69" s="84">
        <v>1.04</v>
      </c>
      <c r="L69" s="84">
        <v>0.13</v>
      </c>
      <c r="M69" s="88">
        <v>1.1000000000000001</v>
      </c>
      <c r="N69" s="87">
        <v>43958</v>
      </c>
      <c r="O69" s="84">
        <v>1.04</v>
      </c>
      <c r="P69" s="84">
        <v>0.13</v>
      </c>
      <c r="Q69" s="88">
        <v>1.1000000000000001</v>
      </c>
    </row>
    <row r="70" spans="10:17">
      <c r="J70" s="87">
        <v>43959</v>
      </c>
      <c r="K70" s="84">
        <v>1.04</v>
      </c>
      <c r="L70" s="84">
        <v>0.12</v>
      </c>
      <c r="M70" s="88">
        <v>1.1000000000000001</v>
      </c>
      <c r="N70" s="87">
        <v>43959</v>
      </c>
      <c r="O70" s="84">
        <v>1.04</v>
      </c>
      <c r="P70" s="84">
        <v>0.12</v>
      </c>
      <c r="Q70" s="88">
        <v>1.1000000000000001</v>
      </c>
    </row>
    <row r="71" spans="10:17">
      <c r="J71" s="87">
        <v>43960</v>
      </c>
      <c r="K71" s="84">
        <v>0.96</v>
      </c>
      <c r="L71" s="84">
        <v>0.12</v>
      </c>
      <c r="M71" s="88">
        <v>1.02</v>
      </c>
      <c r="N71" s="87">
        <v>43960</v>
      </c>
      <c r="O71" s="84">
        <v>0.96</v>
      </c>
      <c r="P71" s="84">
        <v>0.12</v>
      </c>
      <c r="Q71" s="88">
        <v>1.02</v>
      </c>
    </row>
    <row r="72" spans="10:17">
      <c r="J72" s="87">
        <v>43961</v>
      </c>
      <c r="K72" s="84">
        <v>0.97</v>
      </c>
      <c r="L72" s="84">
        <v>0.12</v>
      </c>
      <c r="M72" s="88">
        <v>1.03</v>
      </c>
      <c r="N72" s="87">
        <v>43961</v>
      </c>
      <c r="O72" s="84">
        <v>0.97</v>
      </c>
      <c r="P72" s="84">
        <v>0.12</v>
      </c>
      <c r="Q72" s="88">
        <v>1.03</v>
      </c>
    </row>
    <row r="73" spans="10:17">
      <c r="J73" s="87">
        <v>43962</v>
      </c>
      <c r="K73" s="84">
        <v>0.96</v>
      </c>
      <c r="L73" s="84">
        <v>0.12</v>
      </c>
      <c r="M73" s="88">
        <v>1.02</v>
      </c>
      <c r="N73" s="87">
        <v>43962</v>
      </c>
      <c r="O73" s="84">
        <v>0.96</v>
      </c>
      <c r="P73" s="84">
        <v>0.12</v>
      </c>
      <c r="Q73" s="88">
        <v>1.02</v>
      </c>
    </row>
    <row r="74" spans="10:17">
      <c r="J74" s="87">
        <v>43963</v>
      </c>
      <c r="K74" s="84">
        <v>0.98</v>
      </c>
      <c r="L74" s="84">
        <v>0.12</v>
      </c>
      <c r="M74" s="88">
        <v>1.04</v>
      </c>
      <c r="N74" s="87">
        <v>43963</v>
      </c>
      <c r="O74" s="84">
        <v>0.98</v>
      </c>
      <c r="P74" s="84">
        <v>0.12</v>
      </c>
      <c r="Q74" s="88">
        <v>1.04</v>
      </c>
    </row>
    <row r="75" spans="10:17">
      <c r="J75" s="87">
        <v>43964</v>
      </c>
      <c r="K75" s="84">
        <v>0.98</v>
      </c>
      <c r="L75" s="84">
        <v>0.12</v>
      </c>
      <c r="M75" s="88">
        <v>1.04</v>
      </c>
      <c r="N75" s="87">
        <v>43964</v>
      </c>
      <c r="O75" s="84">
        <v>0.98</v>
      </c>
      <c r="P75" s="84">
        <v>0.12</v>
      </c>
      <c r="Q75" s="88">
        <v>1.04</v>
      </c>
    </row>
    <row r="76" spans="10:17">
      <c r="J76" s="87">
        <v>43965</v>
      </c>
      <c r="K76" s="84">
        <v>0.97</v>
      </c>
      <c r="L76" s="84">
        <v>0.12</v>
      </c>
      <c r="M76" s="88">
        <v>1.03</v>
      </c>
      <c r="N76" s="87">
        <v>43965</v>
      </c>
      <c r="O76" s="84">
        <v>0.97</v>
      </c>
      <c r="P76" s="84">
        <v>0.12</v>
      </c>
      <c r="Q76" s="88">
        <v>1.03</v>
      </c>
    </row>
    <row r="77" spans="10:17">
      <c r="J77" s="87">
        <v>43966</v>
      </c>
      <c r="K77" s="84">
        <v>0.99</v>
      </c>
      <c r="L77" s="84">
        <v>0.12</v>
      </c>
      <c r="M77" s="88">
        <v>1.05</v>
      </c>
      <c r="N77" s="87">
        <v>43966</v>
      </c>
      <c r="O77" s="84">
        <v>0.99</v>
      </c>
      <c r="P77" s="84">
        <v>0.12</v>
      </c>
      <c r="Q77" s="88">
        <v>1.05</v>
      </c>
    </row>
    <row r="78" spans="10:17">
      <c r="J78" s="87">
        <v>43967</v>
      </c>
      <c r="K78" s="84">
        <v>0.98</v>
      </c>
      <c r="L78" s="84">
        <v>0.12</v>
      </c>
      <c r="M78" s="88">
        <v>1.04</v>
      </c>
      <c r="N78" s="87">
        <v>43967</v>
      </c>
      <c r="O78" s="84">
        <v>0.98</v>
      </c>
      <c r="P78" s="84">
        <v>0.12</v>
      </c>
      <c r="Q78" s="88">
        <v>1.04</v>
      </c>
    </row>
    <row r="79" spans="10:17">
      <c r="J79" s="87">
        <v>43968</v>
      </c>
      <c r="K79" s="84">
        <v>0.98</v>
      </c>
      <c r="L79" s="84">
        <v>0.12</v>
      </c>
      <c r="M79" s="88">
        <v>1.04</v>
      </c>
      <c r="N79" s="87">
        <v>43968</v>
      </c>
      <c r="O79" s="84">
        <v>0.98</v>
      </c>
      <c r="P79" s="84">
        <v>0.12</v>
      </c>
      <c r="Q79" s="88">
        <v>1.04</v>
      </c>
    </row>
    <row r="80" spans="10:17">
      <c r="J80" s="87">
        <v>43969</v>
      </c>
      <c r="K80" s="84">
        <v>0.97</v>
      </c>
      <c r="L80" s="84">
        <v>0.12</v>
      </c>
      <c r="M80" s="88">
        <v>1.03</v>
      </c>
      <c r="N80" s="87">
        <v>43969</v>
      </c>
      <c r="O80" s="84">
        <v>0.97</v>
      </c>
      <c r="P80" s="84">
        <v>0.12</v>
      </c>
      <c r="Q80" s="88">
        <v>1.03</v>
      </c>
    </row>
    <row r="81" spans="10:17">
      <c r="J81" s="87">
        <v>43970</v>
      </c>
      <c r="K81" s="84">
        <v>0.98</v>
      </c>
      <c r="L81" s="84">
        <v>0.12</v>
      </c>
      <c r="M81" s="88">
        <v>1.04</v>
      </c>
      <c r="N81" s="87">
        <v>43970</v>
      </c>
      <c r="O81" s="84">
        <v>0.98</v>
      </c>
      <c r="P81" s="84">
        <v>0.12</v>
      </c>
      <c r="Q81" s="88">
        <v>1.04</v>
      </c>
    </row>
    <row r="82" spans="10:17">
      <c r="J82" s="87">
        <v>43971</v>
      </c>
      <c r="K82" s="84">
        <v>0.98</v>
      </c>
      <c r="L82" s="84">
        <v>0.12</v>
      </c>
      <c r="M82" s="88">
        <v>1.04</v>
      </c>
      <c r="N82" s="87">
        <v>43971</v>
      </c>
      <c r="O82" s="84">
        <v>0.98</v>
      </c>
      <c r="P82" s="84">
        <v>0.12</v>
      </c>
      <c r="Q82" s="88">
        <v>1.04</v>
      </c>
    </row>
    <row r="83" spans="10:17">
      <c r="J83" s="87">
        <v>43972</v>
      </c>
      <c r="K83" s="84">
        <v>0.98</v>
      </c>
      <c r="L83" s="84">
        <v>0.12</v>
      </c>
      <c r="M83" s="88">
        <v>1.04</v>
      </c>
      <c r="N83" s="87">
        <v>43972</v>
      </c>
      <c r="O83" s="84">
        <v>0.98</v>
      </c>
      <c r="P83" s="84">
        <v>0.12</v>
      </c>
      <c r="Q83" s="88">
        <v>1.04</v>
      </c>
    </row>
    <row r="84" spans="10:17">
      <c r="J84" s="87">
        <v>43973</v>
      </c>
      <c r="K84" s="84">
        <v>0.99</v>
      </c>
      <c r="L84" s="84">
        <v>0.12</v>
      </c>
      <c r="M84" s="88">
        <v>1.05</v>
      </c>
      <c r="N84" s="87">
        <v>43973</v>
      </c>
      <c r="O84" s="84">
        <v>0.99</v>
      </c>
      <c r="P84" s="84">
        <v>0.12</v>
      </c>
      <c r="Q84" s="88">
        <v>1.05</v>
      </c>
    </row>
    <row r="85" spans="10:17">
      <c r="J85" s="87">
        <v>43974</v>
      </c>
      <c r="K85" s="84">
        <v>0.99</v>
      </c>
      <c r="L85" s="84">
        <v>0.11</v>
      </c>
      <c r="M85" s="88">
        <v>1.05</v>
      </c>
      <c r="N85" s="87">
        <v>43974</v>
      </c>
      <c r="O85" s="84">
        <v>0.99</v>
      </c>
      <c r="P85" s="84">
        <v>0.11</v>
      </c>
      <c r="Q85" s="88">
        <v>1.05</v>
      </c>
    </row>
    <row r="86" spans="10:17">
      <c r="J86" s="87">
        <v>43975</v>
      </c>
      <c r="K86" s="84">
        <v>0.97</v>
      </c>
      <c r="L86" s="84">
        <v>0.11</v>
      </c>
      <c r="M86" s="88">
        <v>1.03</v>
      </c>
      <c r="N86" s="87">
        <v>43975</v>
      </c>
      <c r="O86" s="84">
        <v>0.97</v>
      </c>
      <c r="P86" s="84">
        <v>0.11</v>
      </c>
      <c r="Q86" s="88">
        <v>1.03</v>
      </c>
    </row>
    <row r="87" spans="10:17">
      <c r="J87" s="87">
        <v>43976</v>
      </c>
      <c r="K87" s="84">
        <v>0.97</v>
      </c>
      <c r="L87" s="84">
        <v>0.12</v>
      </c>
      <c r="M87" s="88">
        <v>1.03</v>
      </c>
      <c r="N87" s="87">
        <v>43976</v>
      </c>
      <c r="O87" s="84">
        <v>0.97</v>
      </c>
      <c r="P87" s="84">
        <v>0.12</v>
      </c>
      <c r="Q87" s="88">
        <v>1.03</v>
      </c>
    </row>
    <row r="88" spans="10:17">
      <c r="J88" s="87">
        <v>43977</v>
      </c>
      <c r="K88" s="84">
        <v>0.98</v>
      </c>
      <c r="L88" s="84">
        <v>0.11</v>
      </c>
      <c r="M88" s="88">
        <v>1.04</v>
      </c>
      <c r="N88" s="87">
        <v>43977</v>
      </c>
      <c r="O88" s="84">
        <v>0.98</v>
      </c>
      <c r="P88" s="84">
        <v>0.11</v>
      </c>
      <c r="Q88" s="88">
        <v>1.04</v>
      </c>
    </row>
    <row r="89" spans="10:17">
      <c r="J89" s="87">
        <v>43978</v>
      </c>
      <c r="K89" s="84">
        <v>0.99</v>
      </c>
      <c r="L89" s="84">
        <v>0.11</v>
      </c>
      <c r="M89" s="88">
        <v>1.05</v>
      </c>
      <c r="N89" s="87">
        <v>43978</v>
      </c>
      <c r="O89" s="84">
        <v>0.99</v>
      </c>
      <c r="P89" s="84">
        <v>0.11</v>
      </c>
      <c r="Q89" s="88">
        <v>1.05</v>
      </c>
    </row>
    <row r="90" spans="10:17" ht="17" thickBot="1">
      <c r="J90" s="89">
        <v>43979</v>
      </c>
      <c r="K90" s="90">
        <v>0.99</v>
      </c>
      <c r="L90" s="90">
        <v>0.12</v>
      </c>
      <c r="M90" s="91">
        <v>1.05</v>
      </c>
      <c r="N90" s="89">
        <v>43979</v>
      </c>
      <c r="O90" s="90">
        <v>0.99</v>
      </c>
      <c r="P90" s="90">
        <v>0.12</v>
      </c>
      <c r="Q90" s="91">
        <v>1.05</v>
      </c>
    </row>
    <row r="91" spans="10:17" ht="17" thickBot="1">
      <c r="N91" s="89">
        <v>43980</v>
      </c>
      <c r="O91" s="90">
        <v>1</v>
      </c>
      <c r="P91" s="90">
        <v>0.11</v>
      </c>
      <c r="Q91" s="91">
        <v>1.06</v>
      </c>
    </row>
  </sheetData>
  <mergeCells count="4">
    <mergeCell ref="B2:E2"/>
    <mergeCell ref="F2:I2"/>
    <mergeCell ref="J2:M2"/>
    <mergeCell ref="N2:Q2"/>
  </mergeCells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EKL &amp; VOST</vt:lpstr>
      <vt:lpstr>DGS - Regiões</vt:lpstr>
      <vt:lpstr>EKL - Rt-PT-7</vt:lpstr>
      <vt:lpstr>DGS - Rt-PT-7</vt:lpstr>
      <vt:lpstr>BEAR PT - EKL</vt:lpstr>
      <vt:lpstr>EPIFORECASTS - Rt</vt:lpstr>
      <vt:lpstr>COTEC-Rt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2020-05-30T18:22:39Z</dcterms:modified>
</cp:coreProperties>
</file>