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3078AC34-AE58-7A40-9210-1C72D1309DB2}" xr6:coauthVersionLast="45" xr6:coauthVersionMax="45" xr10:uidLastSave="{00000000-0000-0000-0000-000000000000}"/>
  <bookViews>
    <workbookView xWindow="0" yWindow="460" windowWidth="28800" windowHeight="16660" xr2:uid="{47C6AFC8-4B9D-1645-AE0A-12E26D4B0EBF}"/>
  </bookViews>
  <sheets>
    <sheet name="DGS" sheetId="2" r:id="rId1"/>
    <sheet name="data" sheetId="23" r:id="rId2"/>
    <sheet name="Regiões" sheetId="4" r:id="rId3"/>
    <sheet name="BEAR" sheetId="6" r:id="rId4"/>
    <sheet name="SIM" sheetId="10" r:id="rId5"/>
    <sheet name="Tabelle1" sheetId="20" r:id="rId6"/>
    <sheet name="Nowcast_R" sheetId="21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2" l="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H23" i="21" l="1"/>
  <c r="F23" i="21"/>
  <c r="H22" i="21"/>
  <c r="F22" i="21"/>
  <c r="H21" i="21"/>
  <c r="F21" i="21"/>
  <c r="H20" i="21"/>
  <c r="F20" i="21"/>
  <c r="H19" i="21"/>
  <c r="F19" i="21"/>
  <c r="H18" i="21"/>
  <c r="F18" i="21"/>
  <c r="H17" i="21"/>
  <c r="F17" i="21"/>
  <c r="H16" i="21"/>
  <c r="F16" i="21"/>
  <c r="H15" i="21"/>
  <c r="F15" i="21"/>
  <c r="H14" i="21"/>
  <c r="F14" i="21"/>
  <c r="H13" i="21"/>
  <c r="F13" i="21"/>
  <c r="H12" i="21"/>
  <c r="F12" i="21"/>
  <c r="H11" i="21"/>
  <c r="F11" i="21"/>
  <c r="H10" i="21"/>
  <c r="F10" i="21"/>
  <c r="H9" i="21"/>
  <c r="F9" i="21"/>
  <c r="H8" i="21"/>
  <c r="F8" i="21"/>
  <c r="H7" i="21"/>
  <c r="F7" i="21"/>
  <c r="H6" i="21"/>
  <c r="F6" i="21"/>
  <c r="H5" i="21"/>
  <c r="F5" i="21"/>
  <c r="H4" i="21"/>
  <c r="F4" i="21"/>
  <c r="H3" i="21"/>
  <c r="F3" i="21"/>
  <c r="T6" i="6" l="1"/>
  <c r="R6" i="6"/>
  <c r="S6" i="6"/>
  <c r="T5" i="6"/>
  <c r="S5" i="6"/>
  <c r="R5" i="6"/>
  <c r="T4" i="6"/>
  <c r="S4" i="6"/>
  <c r="R4" i="6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4" i="10" l="1"/>
  <c r="E54" i="10"/>
  <c r="D50" i="10"/>
  <c r="F50" i="10"/>
  <c r="E50" i="10"/>
  <c r="D46" i="10"/>
  <c r="F46" i="10"/>
  <c r="E46" i="10"/>
  <c r="D42" i="10"/>
  <c r="F42" i="10"/>
  <c r="E42" i="10"/>
  <c r="D38" i="10"/>
  <c r="F38" i="10"/>
  <c r="E38" i="10"/>
  <c r="D34" i="10"/>
  <c r="F34" i="10"/>
  <c r="E34" i="10"/>
  <c r="D30" i="10"/>
  <c r="F30" i="10"/>
  <c r="E30" i="10"/>
  <c r="D26" i="10"/>
  <c r="F26" i="10"/>
  <c r="E26" i="10"/>
  <c r="D22" i="10"/>
  <c r="F22" i="10"/>
  <c r="E22" i="10"/>
  <c r="D18" i="10"/>
  <c r="F18" i="10"/>
  <c r="E18" i="10"/>
  <c r="D14" i="10"/>
  <c r="E14" i="10"/>
  <c r="F14" i="10"/>
  <c r="D10" i="10"/>
  <c r="E10" i="10"/>
  <c r="F10" i="10"/>
  <c r="D6" i="10"/>
  <c r="E6" i="10"/>
  <c r="F6" i="10"/>
  <c r="F306" i="10"/>
  <c r="D306" i="10"/>
  <c r="E306" i="10"/>
  <c r="F302" i="10"/>
  <c r="D302" i="10"/>
  <c r="E302" i="10"/>
  <c r="F298" i="10"/>
  <c r="D298" i="10"/>
  <c r="E298" i="10"/>
  <c r="F294" i="10"/>
  <c r="D294" i="10"/>
  <c r="E294" i="10"/>
  <c r="F290" i="10"/>
  <c r="D290" i="10"/>
  <c r="E290" i="10"/>
  <c r="F286" i="10"/>
  <c r="D286" i="10"/>
  <c r="E286" i="10"/>
  <c r="F282" i="10"/>
  <c r="D282" i="10"/>
  <c r="E282" i="10"/>
  <c r="F278" i="10"/>
  <c r="D278" i="10"/>
  <c r="E278" i="10"/>
  <c r="F274" i="10"/>
  <c r="D274" i="10"/>
  <c r="E274" i="10"/>
  <c r="F270" i="10"/>
  <c r="D270" i="10"/>
  <c r="E270" i="10"/>
  <c r="F266" i="10"/>
  <c r="D266" i="10"/>
  <c r="E266" i="10"/>
  <c r="F262" i="10"/>
  <c r="D262" i="10"/>
  <c r="E262" i="10"/>
  <c r="F258" i="10"/>
  <c r="D258" i="10"/>
  <c r="E258" i="10"/>
  <c r="F254" i="10"/>
  <c r="D254" i="10"/>
  <c r="E254" i="10"/>
  <c r="F250" i="10"/>
  <c r="D250" i="10"/>
  <c r="E250" i="10"/>
  <c r="F246" i="10"/>
  <c r="D246" i="10"/>
  <c r="E246" i="10"/>
  <c r="F242" i="10"/>
  <c r="D242" i="10"/>
  <c r="E242" i="10"/>
  <c r="F238" i="10"/>
  <c r="D238" i="10"/>
  <c r="E238" i="10"/>
  <c r="F234" i="10"/>
  <c r="D234" i="10"/>
  <c r="E234" i="10"/>
  <c r="F230" i="10"/>
  <c r="D230" i="10"/>
  <c r="E230" i="10"/>
  <c r="F226" i="10"/>
  <c r="D226" i="10"/>
  <c r="E226" i="10"/>
  <c r="F222" i="10"/>
  <c r="D222" i="10"/>
  <c r="E222" i="10"/>
  <c r="F218" i="10"/>
  <c r="D218" i="10"/>
  <c r="E218" i="10"/>
  <c r="F214" i="10"/>
  <c r="D214" i="10"/>
  <c r="E214" i="10"/>
  <c r="F210" i="10"/>
  <c r="D210" i="10"/>
  <c r="E210" i="10"/>
  <c r="E206" i="10"/>
  <c r="F206" i="10"/>
  <c r="D206" i="10"/>
  <c r="E202" i="10"/>
  <c r="F202" i="10"/>
  <c r="D202" i="10"/>
  <c r="E198" i="10"/>
  <c r="F198" i="10"/>
  <c r="D198" i="10"/>
  <c r="E194" i="10"/>
  <c r="F194" i="10"/>
  <c r="D194" i="10"/>
  <c r="E190" i="10"/>
  <c r="F190" i="10"/>
  <c r="D190" i="10"/>
  <c r="E186" i="10"/>
  <c r="F186" i="10"/>
  <c r="D186" i="10"/>
  <c r="E182" i="10"/>
  <c r="F182" i="10"/>
  <c r="D182" i="10"/>
  <c r="E178" i="10"/>
  <c r="F178" i="10"/>
  <c r="D178" i="10"/>
  <c r="D174" i="10"/>
  <c r="E174" i="10"/>
  <c r="F174" i="10"/>
  <c r="D170" i="10"/>
  <c r="E170" i="10"/>
  <c r="F170" i="10"/>
  <c r="E166" i="10"/>
  <c r="F166" i="10"/>
  <c r="D166" i="10"/>
  <c r="F162" i="10"/>
  <c r="D162" i="10"/>
  <c r="E162" i="10"/>
  <c r="D158" i="10"/>
  <c r="E158" i="10"/>
  <c r="F158" i="10"/>
  <c r="D154" i="10"/>
  <c r="E154" i="10"/>
  <c r="F154" i="10"/>
  <c r="E150" i="10"/>
  <c r="F150" i="10"/>
  <c r="D150" i="10"/>
  <c r="F146" i="10"/>
  <c r="D146" i="10"/>
  <c r="E146" i="10"/>
  <c r="D142" i="10"/>
  <c r="E142" i="10"/>
  <c r="F142" i="10"/>
  <c r="D138" i="10"/>
  <c r="E138" i="10"/>
  <c r="F138" i="10"/>
  <c r="E134" i="10"/>
  <c r="F134" i="10"/>
  <c r="D134" i="10"/>
  <c r="F130" i="10"/>
  <c r="D130" i="10"/>
  <c r="E130" i="10"/>
  <c r="D126" i="10"/>
  <c r="E126" i="10"/>
  <c r="F126" i="10"/>
  <c r="D122" i="10"/>
  <c r="E122" i="10"/>
  <c r="F122" i="10"/>
  <c r="E118" i="10"/>
  <c r="F118" i="10"/>
  <c r="D118" i="10"/>
  <c r="F114" i="10"/>
  <c r="D114" i="10"/>
  <c r="E114" i="10"/>
  <c r="D110" i="10"/>
  <c r="E110" i="10"/>
  <c r="F110" i="10"/>
  <c r="D106" i="10"/>
  <c r="E106" i="10"/>
  <c r="F106" i="10"/>
  <c r="E102" i="10"/>
  <c r="F102" i="10"/>
  <c r="D102" i="10"/>
  <c r="F98" i="10"/>
  <c r="D98" i="10"/>
  <c r="E98" i="10"/>
  <c r="D94" i="10"/>
  <c r="E94" i="10"/>
  <c r="F94" i="10"/>
  <c r="D90" i="10"/>
  <c r="E90" i="10"/>
  <c r="F90" i="10"/>
  <c r="E86" i="10"/>
  <c r="F86" i="10"/>
  <c r="D86" i="10"/>
  <c r="F82" i="10"/>
  <c r="D82" i="10"/>
  <c r="E82" i="10"/>
  <c r="D78" i="10"/>
  <c r="E78" i="10"/>
  <c r="F78" i="10"/>
  <c r="D74" i="10"/>
  <c r="E74" i="10"/>
  <c r="F74" i="10"/>
  <c r="E70" i="10"/>
  <c r="F70" i="10"/>
  <c r="D70" i="10"/>
  <c r="E66" i="10"/>
  <c r="D66" i="10"/>
  <c r="F66" i="10"/>
  <c r="E62" i="10"/>
  <c r="F62" i="10"/>
  <c r="E58" i="10"/>
  <c r="F58" i="10"/>
  <c r="E53" i="10"/>
  <c r="D53" i="10"/>
  <c r="F53" i="10"/>
  <c r="E49" i="10"/>
  <c r="F49" i="10"/>
  <c r="D49" i="10"/>
  <c r="E45" i="10"/>
  <c r="D45" i="10"/>
  <c r="F45" i="10"/>
  <c r="E41" i="10"/>
  <c r="F41" i="10"/>
  <c r="D41" i="10"/>
  <c r="E37" i="10"/>
  <c r="D37" i="10"/>
  <c r="F37" i="10"/>
  <c r="E33" i="10"/>
  <c r="F33" i="10"/>
  <c r="D33" i="10"/>
  <c r="E29" i="10"/>
  <c r="D29" i="10"/>
  <c r="F29" i="10"/>
  <c r="E25" i="10"/>
  <c r="F25" i="10"/>
  <c r="D25" i="10"/>
  <c r="E21" i="10"/>
  <c r="D21" i="10"/>
  <c r="F21" i="10"/>
  <c r="E17" i="10"/>
  <c r="F17" i="10"/>
  <c r="D17" i="10"/>
  <c r="D13" i="10"/>
  <c r="E13" i="10"/>
  <c r="F13" i="10"/>
  <c r="D9" i="10"/>
  <c r="E9" i="10"/>
  <c r="F9" i="10"/>
  <c r="D5" i="10"/>
  <c r="E5" i="10"/>
  <c r="F5" i="10"/>
  <c r="E305" i="10"/>
  <c r="F305" i="10"/>
  <c r="D305" i="10"/>
  <c r="E301" i="10"/>
  <c r="F301" i="10"/>
  <c r="D301" i="10"/>
  <c r="E297" i="10"/>
  <c r="F297" i="10"/>
  <c r="D297" i="10"/>
  <c r="E293" i="10"/>
  <c r="F293" i="10"/>
  <c r="D293" i="10"/>
  <c r="E289" i="10"/>
  <c r="F289" i="10"/>
  <c r="D289" i="10"/>
  <c r="E285" i="10"/>
  <c r="F285" i="10"/>
  <c r="D285" i="10"/>
  <c r="E281" i="10"/>
  <c r="F281" i="10"/>
  <c r="D281" i="10"/>
  <c r="E277" i="10"/>
  <c r="F277" i="10"/>
  <c r="D277" i="10"/>
  <c r="E273" i="10"/>
  <c r="F273" i="10"/>
  <c r="D273" i="10"/>
  <c r="E269" i="10"/>
  <c r="F269" i="10"/>
  <c r="D269" i="10"/>
  <c r="E265" i="10"/>
  <c r="F265" i="10"/>
  <c r="D265" i="10"/>
  <c r="E261" i="10"/>
  <c r="F261" i="10"/>
  <c r="D261" i="10"/>
  <c r="E257" i="10"/>
  <c r="F257" i="10"/>
  <c r="D257" i="10"/>
  <c r="E253" i="10"/>
  <c r="F253" i="10"/>
  <c r="D253" i="10"/>
  <c r="E249" i="10"/>
  <c r="F249" i="10"/>
  <c r="D249" i="10"/>
  <c r="E245" i="10"/>
  <c r="F245" i="10"/>
  <c r="D245" i="10"/>
  <c r="E241" i="10"/>
  <c r="F241" i="10"/>
  <c r="D241" i="10"/>
  <c r="E237" i="10"/>
  <c r="F237" i="10"/>
  <c r="D237" i="10"/>
  <c r="E233" i="10"/>
  <c r="F233" i="10"/>
  <c r="D233" i="10"/>
  <c r="E229" i="10"/>
  <c r="F229" i="10"/>
  <c r="D229" i="10"/>
  <c r="E225" i="10"/>
  <c r="F225" i="10"/>
  <c r="D225" i="10"/>
  <c r="E221" i="10"/>
  <c r="F221" i="10"/>
  <c r="D221" i="10"/>
  <c r="E217" i="10"/>
  <c r="F217" i="10"/>
  <c r="D217" i="10"/>
  <c r="E213" i="10"/>
  <c r="F213" i="10"/>
  <c r="D213" i="10"/>
  <c r="E209" i="10"/>
  <c r="F209" i="10"/>
  <c r="D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D177" i="10"/>
  <c r="E177" i="10"/>
  <c r="F177" i="10"/>
  <c r="F173" i="10"/>
  <c r="E173" i="10"/>
  <c r="D173" i="10"/>
  <c r="F169" i="10"/>
  <c r="D169" i="10"/>
  <c r="E169" i="10"/>
  <c r="F165" i="10"/>
  <c r="D165" i="10"/>
  <c r="E165" i="10"/>
  <c r="F161" i="10"/>
  <c r="D161" i="10"/>
  <c r="E161" i="10"/>
  <c r="F157" i="10"/>
  <c r="E157" i="10"/>
  <c r="D157" i="10"/>
  <c r="F153" i="10"/>
  <c r="D153" i="10"/>
  <c r="E153" i="10"/>
  <c r="F149" i="10"/>
  <c r="D149" i="10"/>
  <c r="E149" i="10"/>
  <c r="F145" i="10"/>
  <c r="D145" i="10"/>
  <c r="E145" i="10"/>
  <c r="F141" i="10"/>
  <c r="E141" i="10"/>
  <c r="D141" i="10"/>
  <c r="F137" i="10"/>
  <c r="D137" i="10"/>
  <c r="E137" i="10"/>
  <c r="F133" i="10"/>
  <c r="D133" i="10"/>
  <c r="E133" i="10"/>
  <c r="F129" i="10"/>
  <c r="D129" i="10"/>
  <c r="E129" i="10"/>
  <c r="F125" i="10"/>
  <c r="E125" i="10"/>
  <c r="D125" i="10"/>
  <c r="F121" i="10"/>
  <c r="D121" i="10"/>
  <c r="E121" i="10"/>
  <c r="F117" i="10"/>
  <c r="D117" i="10"/>
  <c r="E117" i="10"/>
  <c r="F113" i="10"/>
  <c r="D113" i="10"/>
  <c r="E113" i="10"/>
  <c r="F109" i="10"/>
  <c r="E109" i="10"/>
  <c r="D109" i="10"/>
  <c r="F105" i="10"/>
  <c r="D105" i="10"/>
  <c r="E105" i="10"/>
  <c r="F101" i="10"/>
  <c r="D101" i="10"/>
  <c r="E101" i="10"/>
  <c r="F97" i="10"/>
  <c r="D97" i="10"/>
  <c r="E97" i="10"/>
  <c r="F93" i="10"/>
  <c r="E93" i="10"/>
  <c r="D93" i="10"/>
  <c r="F89" i="10"/>
  <c r="D89" i="10"/>
  <c r="E89" i="10"/>
  <c r="F85" i="10"/>
  <c r="D85" i="10"/>
  <c r="E85" i="10"/>
  <c r="F81" i="10"/>
  <c r="D81" i="10"/>
  <c r="E81" i="10"/>
  <c r="F77" i="10"/>
  <c r="E77" i="10"/>
  <c r="D77" i="10"/>
  <c r="F73" i="10"/>
  <c r="D73" i="10"/>
  <c r="E73" i="10"/>
  <c r="F69" i="10"/>
  <c r="D69" i="10"/>
  <c r="E69" i="10"/>
  <c r="F65" i="10"/>
  <c r="D65" i="10"/>
  <c r="E65" i="10"/>
  <c r="E61" i="10"/>
  <c r="F61" i="10"/>
  <c r="E57" i="10"/>
  <c r="F57" i="10"/>
  <c r="E56" i="10"/>
  <c r="F56" i="10"/>
  <c r="F52" i="10"/>
  <c r="D52" i="10"/>
  <c r="E52" i="10"/>
  <c r="F48" i="10"/>
  <c r="D48" i="10"/>
  <c r="E48" i="10"/>
  <c r="F44" i="10"/>
  <c r="D44" i="10"/>
  <c r="E44" i="10"/>
  <c r="F40" i="10"/>
  <c r="D40" i="10"/>
  <c r="E40" i="10"/>
  <c r="F36" i="10"/>
  <c r="D36" i="10"/>
  <c r="E36" i="10"/>
  <c r="F32" i="10"/>
  <c r="D32" i="10"/>
  <c r="E32" i="10"/>
  <c r="F28" i="10"/>
  <c r="D28" i="10"/>
  <c r="E28" i="10"/>
  <c r="F24" i="10"/>
  <c r="D24" i="10"/>
  <c r="E24" i="10"/>
  <c r="F20" i="10"/>
  <c r="D20" i="10"/>
  <c r="E20" i="10"/>
  <c r="F16" i="10"/>
  <c r="D16" i="10"/>
  <c r="E16" i="10"/>
  <c r="F12" i="10"/>
  <c r="D12" i="10"/>
  <c r="E12" i="10"/>
  <c r="F8" i="10"/>
  <c r="D8" i="10"/>
  <c r="E8" i="10"/>
  <c r="F4" i="10"/>
  <c r="D4" i="10"/>
  <c r="E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D204" i="10"/>
  <c r="E204" i="10"/>
  <c r="F204" i="10"/>
  <c r="D200" i="10"/>
  <c r="E200" i="10"/>
  <c r="F200" i="10"/>
  <c r="D196" i="10"/>
  <c r="E196" i="10"/>
  <c r="F196" i="10"/>
  <c r="D192" i="10"/>
  <c r="E192" i="10"/>
  <c r="F192" i="10"/>
  <c r="D188" i="10"/>
  <c r="E188" i="10"/>
  <c r="F188" i="10"/>
  <c r="D184" i="10"/>
  <c r="E184" i="10"/>
  <c r="F184" i="10"/>
  <c r="D180" i="10"/>
  <c r="E180" i="10"/>
  <c r="F180" i="10"/>
  <c r="E176" i="10"/>
  <c r="D176" i="10"/>
  <c r="F176" i="10"/>
  <c r="E172" i="10"/>
  <c r="D172" i="10"/>
  <c r="F172" i="10"/>
  <c r="E168" i="10"/>
  <c r="D168" i="10"/>
  <c r="F168" i="10"/>
  <c r="E164" i="10"/>
  <c r="F164" i="10"/>
  <c r="D164" i="10"/>
  <c r="E160" i="10"/>
  <c r="D160" i="10"/>
  <c r="F160" i="10"/>
  <c r="E156" i="10"/>
  <c r="D156" i="10"/>
  <c r="F156" i="10"/>
  <c r="E152" i="10"/>
  <c r="D152" i="10"/>
  <c r="F152" i="10"/>
  <c r="E148" i="10"/>
  <c r="F148" i="10"/>
  <c r="D148" i="10"/>
  <c r="E144" i="10"/>
  <c r="D144" i="10"/>
  <c r="F144" i="10"/>
  <c r="E140" i="10"/>
  <c r="D140" i="10"/>
  <c r="F140" i="10"/>
  <c r="E136" i="10"/>
  <c r="D136" i="10"/>
  <c r="F136" i="10"/>
  <c r="E132" i="10"/>
  <c r="F132" i="10"/>
  <c r="D132" i="10"/>
  <c r="E128" i="10"/>
  <c r="D128" i="10"/>
  <c r="F128" i="10"/>
  <c r="E124" i="10"/>
  <c r="D124" i="10"/>
  <c r="F124" i="10"/>
  <c r="E120" i="10"/>
  <c r="D120" i="10"/>
  <c r="F120" i="10"/>
  <c r="E116" i="10"/>
  <c r="F116" i="10"/>
  <c r="D116" i="10"/>
  <c r="E112" i="10"/>
  <c r="D112" i="10"/>
  <c r="F112" i="10"/>
  <c r="E108" i="10"/>
  <c r="D108" i="10"/>
  <c r="F108" i="10"/>
  <c r="E104" i="10"/>
  <c r="D104" i="10"/>
  <c r="F104" i="10"/>
  <c r="E100" i="10"/>
  <c r="F100" i="10"/>
  <c r="D100" i="10"/>
  <c r="E96" i="10"/>
  <c r="D96" i="10"/>
  <c r="F96" i="10"/>
  <c r="E92" i="10"/>
  <c r="D92" i="10"/>
  <c r="F92" i="10"/>
  <c r="E88" i="10"/>
  <c r="D88" i="10"/>
  <c r="F88" i="10"/>
  <c r="E84" i="10"/>
  <c r="F84" i="10"/>
  <c r="D84" i="10"/>
  <c r="E80" i="10"/>
  <c r="D80" i="10"/>
  <c r="F80" i="10"/>
  <c r="E76" i="10"/>
  <c r="D76" i="10"/>
  <c r="F76" i="10"/>
  <c r="E72" i="10"/>
  <c r="D72" i="10"/>
  <c r="F72" i="10"/>
  <c r="E68" i="10"/>
  <c r="D68" i="10"/>
  <c r="F68" i="10"/>
  <c r="D64" i="10"/>
  <c r="E64" i="10"/>
  <c r="F64" i="10"/>
  <c r="E60" i="10"/>
  <c r="F60" i="10"/>
  <c r="E55" i="10"/>
  <c r="F55" i="10"/>
  <c r="E51" i="10"/>
  <c r="D51" i="10"/>
  <c r="F51" i="10"/>
  <c r="E47" i="10"/>
  <c r="D47" i="10"/>
  <c r="F47" i="10"/>
  <c r="E43" i="10"/>
  <c r="D43" i="10"/>
  <c r="F43" i="10"/>
  <c r="E39" i="10"/>
  <c r="D39" i="10"/>
  <c r="F39" i="10"/>
  <c r="E35" i="10"/>
  <c r="D35" i="10"/>
  <c r="F35" i="10"/>
  <c r="E31" i="10"/>
  <c r="D31" i="10"/>
  <c r="F31" i="10"/>
  <c r="E27" i="10"/>
  <c r="D27" i="10"/>
  <c r="F27" i="10"/>
  <c r="E23" i="10"/>
  <c r="D23" i="10"/>
  <c r="F23" i="10"/>
  <c r="E19" i="10"/>
  <c r="D19" i="10"/>
  <c r="F19" i="10"/>
  <c r="E15" i="10"/>
  <c r="F15" i="10"/>
  <c r="D15" i="10"/>
  <c r="E11" i="10"/>
  <c r="F11" i="10"/>
  <c r="D11" i="10"/>
  <c r="E7" i="10"/>
  <c r="F7" i="10"/>
  <c r="D7" i="10"/>
  <c r="E3" i="10"/>
  <c r="F3" i="10"/>
  <c r="D3" i="10"/>
  <c r="D303" i="10"/>
  <c r="E303" i="10"/>
  <c r="F303" i="10"/>
  <c r="D299" i="10"/>
  <c r="E299" i="10"/>
  <c r="F299" i="10"/>
  <c r="D295" i="10"/>
  <c r="E295" i="10"/>
  <c r="F295" i="10"/>
  <c r="D291" i="10"/>
  <c r="E291" i="10"/>
  <c r="F291" i="10"/>
  <c r="D287" i="10"/>
  <c r="E287" i="10"/>
  <c r="F287" i="10"/>
  <c r="D283" i="10"/>
  <c r="E283" i="10"/>
  <c r="F283" i="10"/>
  <c r="D279" i="10"/>
  <c r="E279" i="10"/>
  <c r="F279" i="10"/>
  <c r="D275" i="10"/>
  <c r="E275" i="10"/>
  <c r="F275" i="10"/>
  <c r="D271" i="10"/>
  <c r="E271" i="10"/>
  <c r="F271" i="10"/>
  <c r="D267" i="10"/>
  <c r="E267" i="10"/>
  <c r="F267" i="10"/>
  <c r="D263" i="10"/>
  <c r="E263" i="10"/>
  <c r="F263" i="10"/>
  <c r="D259" i="10"/>
  <c r="E259" i="10"/>
  <c r="F259" i="10"/>
  <c r="D255" i="10"/>
  <c r="E255" i="10"/>
  <c r="F255" i="10"/>
  <c r="D251" i="10"/>
  <c r="E251" i="10"/>
  <c r="F251" i="10"/>
  <c r="D247" i="10"/>
  <c r="E247" i="10"/>
  <c r="F247" i="10"/>
  <c r="D243" i="10"/>
  <c r="E243" i="10"/>
  <c r="F243" i="10"/>
  <c r="D239" i="10"/>
  <c r="E239" i="10"/>
  <c r="F239" i="10"/>
  <c r="D235" i="10"/>
  <c r="E235" i="10"/>
  <c r="F235" i="10"/>
  <c r="D231" i="10"/>
  <c r="E231" i="10"/>
  <c r="F231" i="10"/>
  <c r="D227" i="10"/>
  <c r="E227" i="10"/>
  <c r="F227" i="10"/>
  <c r="D223" i="10"/>
  <c r="E223" i="10"/>
  <c r="F223" i="10"/>
  <c r="D219" i="10"/>
  <c r="E219" i="10"/>
  <c r="F219" i="10"/>
  <c r="D215" i="10"/>
  <c r="E215" i="10"/>
  <c r="F215" i="10"/>
  <c r="D211" i="10"/>
  <c r="E211" i="10"/>
  <c r="F211" i="10"/>
  <c r="D207" i="10"/>
  <c r="E207" i="10"/>
  <c r="F207" i="10"/>
  <c r="F203" i="10"/>
  <c r="D203" i="10"/>
  <c r="E203" i="10"/>
  <c r="F199" i="10"/>
  <c r="D199" i="10"/>
  <c r="E199" i="10"/>
  <c r="F195" i="10"/>
  <c r="D195" i="10"/>
  <c r="E195" i="10"/>
  <c r="F191" i="10"/>
  <c r="D191" i="10"/>
  <c r="E191" i="10"/>
  <c r="F187" i="10"/>
  <c r="D187" i="10"/>
  <c r="E187" i="10"/>
  <c r="F183" i="10"/>
  <c r="D183" i="10"/>
  <c r="E183" i="10"/>
  <c r="F179" i="10"/>
  <c r="D179" i="10"/>
  <c r="E179" i="10"/>
  <c r="D175" i="10"/>
  <c r="E175" i="10"/>
  <c r="F175" i="10"/>
  <c r="D171" i="10"/>
  <c r="F171" i="10"/>
  <c r="E171" i="10"/>
  <c r="D167" i="10"/>
  <c r="E167" i="10"/>
  <c r="F167" i="10"/>
  <c r="D163" i="10"/>
  <c r="E163" i="10"/>
  <c r="F163" i="10"/>
  <c r="D159" i="10"/>
  <c r="E159" i="10"/>
  <c r="F159" i="10"/>
  <c r="D155" i="10"/>
  <c r="F155" i="10"/>
  <c r="E155" i="10"/>
  <c r="D151" i="10"/>
  <c r="E151" i="10"/>
  <c r="F151" i="10"/>
  <c r="D147" i="10"/>
  <c r="E147" i="10"/>
  <c r="F147" i="10"/>
  <c r="D143" i="10"/>
  <c r="E143" i="10"/>
  <c r="F143" i="10"/>
  <c r="D139" i="10"/>
  <c r="F139" i="10"/>
  <c r="E139" i="10"/>
  <c r="D135" i="10"/>
  <c r="E135" i="10"/>
  <c r="F135" i="10"/>
  <c r="D131" i="10"/>
  <c r="E131" i="10"/>
  <c r="F131" i="10"/>
  <c r="D127" i="10"/>
  <c r="E127" i="10"/>
  <c r="F127" i="10"/>
  <c r="D123" i="10"/>
  <c r="F123" i="10"/>
  <c r="E123" i="10"/>
  <c r="D119" i="10"/>
  <c r="E119" i="10"/>
  <c r="F119" i="10"/>
  <c r="D115" i="10"/>
  <c r="E115" i="10"/>
  <c r="F115" i="10"/>
  <c r="D111" i="10"/>
  <c r="E111" i="10"/>
  <c r="F111" i="10"/>
  <c r="D107" i="10"/>
  <c r="F107" i="10"/>
  <c r="E107" i="10"/>
  <c r="D103" i="10"/>
  <c r="E103" i="10"/>
  <c r="F103" i="10"/>
  <c r="D99" i="10"/>
  <c r="E99" i="10"/>
  <c r="F99" i="10"/>
  <c r="D95" i="10"/>
  <c r="E95" i="10"/>
  <c r="F95" i="10"/>
  <c r="D91" i="10"/>
  <c r="F91" i="10"/>
  <c r="E91" i="10"/>
  <c r="D87" i="10"/>
  <c r="E87" i="10"/>
  <c r="F87" i="10"/>
  <c r="D83" i="10"/>
  <c r="E83" i="10"/>
  <c r="F83" i="10"/>
  <c r="D79" i="10"/>
  <c r="E79" i="10"/>
  <c r="F79" i="10"/>
  <c r="D75" i="10"/>
  <c r="F75" i="10"/>
  <c r="E75" i="10"/>
  <c r="D71" i="10"/>
  <c r="E71" i="10"/>
  <c r="F71" i="10"/>
  <c r="D67" i="10"/>
  <c r="F67" i="10"/>
  <c r="E67" i="10"/>
  <c r="E63" i="10"/>
  <c r="F63" i="10"/>
  <c r="E59" i="10"/>
  <c r="F59" i="10"/>
  <c r="D55" i="10"/>
  <c r="D63" i="10"/>
  <c r="D59" i="10"/>
  <c r="D54" i="10"/>
  <c r="D62" i="10"/>
  <c r="D58" i="10"/>
  <c r="D61" i="10"/>
  <c r="D57" i="10"/>
  <c r="D56" i="10"/>
  <c r="D60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<sst xmlns="http://schemas.openxmlformats.org/spreadsheetml/2006/main" count="256" uniqueCount="215">
  <si>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</si>
  <si>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</si>
  <si>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</si>
  <si>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</si>
  <si>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</si>
  <si>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</si>
  <si>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</si>
  <si>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</si>
  <si>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</si>
  <si>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</si>
  <si>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</si>
  <si>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</si>
  <si>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</si>
  <si>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</si>
  <si>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</si>
  <si>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</si>
  <si>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</si>
  <si>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</si>
  <si>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</si>
  <si>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</si>
  <si>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</si>
  <si>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</si>
  <si>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</si>
  <si>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</si>
  <si>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</si>
  <si>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</si>
  <si>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</si>
  <si>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</si>
  <si>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</si>
  <si>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</si>
  <si>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</si>
  <si>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</si>
  <si>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</si>
  <si>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</si>
  <si>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</si>
  <si>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</si>
  <si>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</si>
  <si>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</si>
  <si>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</si>
  <si>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</si>
  <si>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</si>
  <si>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</si>
  <si>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</si>
  <si>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</si>
  <si>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</si>
  <si>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</si>
  <si>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</si>
  <si>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</si>
  <si>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</si>
  <si>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</si>
  <si>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</si>
  <si>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</si>
  <si>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</si>
  <si>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</si>
  <si>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</si>
  <si>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</si>
  <si>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</si>
  <si>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</si>
  <si>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</si>
  <si>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</si>
  <si>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</si>
  <si>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</si>
  <si>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</si>
  <si>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</si>
  <si>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</si>
  <si>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</si>
  <si>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</si>
  <si>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</si>
  <si>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</si>
  <si>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</si>
  <si>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</si>
  <si>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</si>
  <si>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</si>
  <si>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</si>
  <si>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</si>
  <si>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</si>
  <si>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</si>
  <si>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</si>
  <si>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</si>
  <si>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</si>
  <si>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</si>
  <si>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</si>
  <si>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</si>
  <si>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</si>
  <si>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</si>
  <si>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</si>
  <si>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</si>
  <si>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</si>
  <si>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</si>
  <si>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</si>
  <si>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</si>
  <si>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</si>
  <si>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</si>
  <si>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</si>
  <si>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</si>
  <si>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</si>
  <si>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</si>
  <si>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</si>
  <si>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</si>
  <si>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</si>
  <si>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</si>
  <si>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</si>
  <si>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</si>
  <si>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</si>
  <si>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</si>
  <si>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</si>
  <si>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</si>
  <si>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</si>
  <si>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</si>
  <si>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Date of onset of illness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</si>
  <si>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</si>
  <si>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</si>
  <si>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</si>
  <si>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</si>
  <si>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</si>
  <si>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</si>
  <si>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</si>
  <si>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</si>
  <si>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</si>
  <si>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</si>
  <si>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data</t>
  </si>
  <si>
    <t>data_dados</t>
  </si>
  <si>
    <t>confirmados</t>
  </si>
  <si>
    <t>confirmados_arsnorte</t>
  </si>
  <si>
    <t>confirmados_arscentro</t>
  </si>
  <si>
    <t>confirmados_arslvt</t>
  </si>
  <si>
    <t>confirmados_arsalentejo</t>
  </si>
  <si>
    <t>confirmados_arsalgarve</t>
  </si>
  <si>
    <t>confirmados_acores</t>
  </si>
  <si>
    <t>confirmados_madeira</t>
  </si>
  <si>
    <t>confirmados_estrangeiro</t>
  </si>
  <si>
    <t>confirmados_novos</t>
  </si>
  <si>
    <t>recuperados</t>
  </si>
  <si>
    <t>obitos</t>
  </si>
  <si>
    <t>internados</t>
  </si>
  <si>
    <t>internados_uci</t>
  </si>
  <si>
    <t>lab</t>
  </si>
  <si>
    <t>suspeitos</t>
  </si>
  <si>
    <t>vigilancia</t>
  </si>
  <si>
    <t>n_confirmados</t>
  </si>
  <si>
    <t>cadeias_transmissao</t>
  </si>
  <si>
    <t>transmissao_importada</t>
  </si>
  <si>
    <t>confirmados_0_9_f</t>
  </si>
  <si>
    <t>confirmados_0_9_m</t>
  </si>
  <si>
    <t>confirmados_10_19_f</t>
  </si>
  <si>
    <t>confirmados_10_19_m</t>
  </si>
  <si>
    <t>confirmados_20_29_f</t>
  </si>
  <si>
    <t>confirmados_20_29_m</t>
  </si>
  <si>
    <t>confirmados_30_39_f</t>
  </si>
  <si>
    <t>confirmados_30_39_m</t>
  </si>
  <si>
    <t>confirmados_40_49_f</t>
  </si>
  <si>
    <t>confirmados_40_49_m</t>
  </si>
  <si>
    <t>confirmados_50_59_f</t>
  </si>
  <si>
    <t>confirmados_50_59_m</t>
  </si>
  <si>
    <t>confirmados_60_69_f</t>
  </si>
  <si>
    <t>confirmados_60_69_m</t>
  </si>
  <si>
    <t>confirmados_70_79_f</t>
  </si>
  <si>
    <t>confirmados_70_79_m</t>
  </si>
  <si>
    <t>confirmados_80_plus_f</t>
  </si>
  <si>
    <t>confirmados_80_plus_m</t>
  </si>
  <si>
    <t>sintomas_tosse</t>
  </si>
  <si>
    <t>sintomas_febre</t>
  </si>
  <si>
    <t>sintomas_dificuldade_respiratoria</t>
  </si>
  <si>
    <t>sintomas_cefaleia</t>
  </si>
  <si>
    <t>sintomas_dores_musculares</t>
  </si>
  <si>
    <t>sintomas_fraqueza_generalizada</t>
  </si>
  <si>
    <t>confirmados_f</t>
  </si>
  <si>
    <t>confirmados_m</t>
  </si>
  <si>
    <t>obitos_arsnorte</t>
  </si>
  <si>
    <t>obitos_arscentro</t>
  </si>
  <si>
    <t>obitos_arslvt</t>
  </si>
  <si>
    <t>obitos_arsalentejo</t>
  </si>
  <si>
    <t>obitos_arsalgarve</t>
  </si>
  <si>
    <t>obitos_acores</t>
  </si>
  <si>
    <t>obitos_madeira</t>
  </si>
  <si>
    <t>obitos_estrangeiro</t>
  </si>
  <si>
    <t>recuperados_arsnorte</t>
  </si>
  <si>
    <t>recuperados_arscentro</t>
  </si>
  <si>
    <t>recuperados_arslvt</t>
  </si>
  <si>
    <t>recuperados_arsalentejo</t>
  </si>
  <si>
    <t>recuperados_arsalgarve</t>
  </si>
  <si>
    <t>recuperados_acores</t>
  </si>
  <si>
    <t>recuperados_madeira</t>
  </si>
  <si>
    <t>recuperados_estrangeiro</t>
  </si>
  <si>
    <t>obitos_0_9_f</t>
  </si>
  <si>
    <t>obitos_0_9_m</t>
  </si>
  <si>
    <t>obitos_10_19_f</t>
  </si>
  <si>
    <t>obitos_10_19_m</t>
  </si>
  <si>
    <t>obitos_20_29_f</t>
  </si>
  <si>
    <t>obitos_20_29_m</t>
  </si>
  <si>
    <t>obitos_30_39_f</t>
  </si>
  <si>
    <t>obitos_30_39_m</t>
  </si>
  <si>
    <t>obitos_40_49_f</t>
  </si>
  <si>
    <t>obitos_40_49_m</t>
  </si>
  <si>
    <t>obitos_50_59_f</t>
  </si>
  <si>
    <t>obitos_50_59_m</t>
  </si>
  <si>
    <t>obitos_60_69_f</t>
  </si>
  <si>
    <t>obitos_60_69_m</t>
  </si>
  <si>
    <t>obitos_70_79_f</t>
  </si>
  <si>
    <t>obitos_70_79_m</t>
  </si>
  <si>
    <t>obitos_80_plus_f</t>
  </si>
  <si>
    <t>obitos_80_plus_m</t>
  </si>
  <si>
    <t>obitos_f</t>
  </si>
  <si>
    <t>obitos_m</t>
  </si>
  <si>
    <t>CD</t>
  </si>
  <si>
    <t>ASS</t>
  </si>
  <si>
    <t>REC</t>
  </si>
  <si>
    <t>OB</t>
  </si>
  <si>
    <t>Q</t>
  </si>
  <si>
    <t>REC CD</t>
  </si>
  <si>
    <t>ICD</t>
  </si>
  <si>
    <t>SUSP CD</t>
  </si>
  <si>
    <t>HCD</t>
  </si>
  <si>
    <t>UCI CD</t>
  </si>
  <si>
    <t>OB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</si>
</sst>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5" borderId="11" xfId="0" applyFill="1" applyBorder="1" applyAlignment="1">
      <alignment horizontal="center" vertical="center" wrapText="1"/>
    </xf>
    <xf numFmtId="14" fontId="1" fillId="2" borderId="17" xfId="0" applyNumberFormat="1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10" borderId="6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14" fontId="2" fillId="6" borderId="7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14" fontId="3" fillId="13" borderId="25" xfId="0" applyNumberFormat="1" applyFont="1" applyFill="1" applyBorder="1" applyAlignment="1">
      <alignment horizontal="center" vertical="center" wrapText="1"/>
    </xf>
    <xf numFmtId="14" fontId="3" fillId="14" borderId="25" xfId="0" applyNumberFormat="1" applyFont="1" applyFill="1" applyBorder="1" applyAlignment="1">
      <alignment horizontal="center" vertical="center" wrapText="1"/>
    </xf>
    <xf numFmtId="14" fontId="3" fillId="12" borderId="25" xfId="0" applyNumberFormat="1" applyFont="1" applyFill="1" applyBorder="1" applyAlignment="1">
      <alignment horizontal="center" vertical="center" wrapText="1"/>
    </xf>
    <xf numFmtId="14" fontId="3" fillId="11" borderId="25" xfId="0" applyNumberFormat="1" applyFont="1" applyFill="1" applyBorder="1" applyAlignment="1">
      <alignment horizontal="center" vertical="center" wrapText="1"/>
    </xf>
    <xf numFmtId="14" fontId="3" fillId="10" borderId="25" xfId="0" applyNumberFormat="1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1" fillId="2" borderId="15" xfId="0" applyNumberFormat="1" applyFont="1" applyFill="1" applyBorder="1" applyAlignment="1">
      <alignment horizontal="center" vertical="center" wrapText="1"/>
    </xf>
    <xf numFmtId="0" fontId="0" fillId="7" borderId="22" xfId="0" applyFont="1" applyFill="1" applyBorder="1" applyAlignment="1">
      <alignment horizontal="center" wrapText="1"/>
    </xf>
    <xf numFmtId="0" fontId="0" fillId="7" borderId="23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16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1" fontId="2" fillId="6" borderId="27" xfId="0" applyNumberFormat="1" applyFont="1" applyFill="1" applyBorder="1" applyAlignment="1">
      <alignment horizontal="center" wrapText="1"/>
    </xf>
    <xf numFmtId="1" fontId="2" fillId="6" borderId="28" xfId="0" applyNumberFormat="1" applyFont="1" applyFill="1" applyBorder="1" applyAlignment="1">
      <alignment horizontal="center" wrapText="1"/>
    </xf>
    <xf numFmtId="0" fontId="15" fillId="0" borderId="0" xfId="0" applyFont="1"/>
    <xf numFmtId="0" fontId="0" fillId="15" borderId="6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0" fillId="8" borderId="31" xfId="0" applyFont="1" applyFill="1" applyBorder="1" applyAlignment="1">
      <alignment horizontal="center" vertical="center" wrapText="1"/>
    </xf>
    <xf numFmtId="0" fontId="17" fillId="0" borderId="0" xfId="2" applyFont="1"/>
    <xf numFmtId="0" fontId="16" fillId="0" borderId="0" xfId="3"/>
    <xf numFmtId="0" fontId="16" fillId="0" borderId="0" xfId="2"/>
    <xf numFmtId="0" fontId="16" fillId="0" borderId="0" xfId="4" applyAlignment="1">
      <alignment horizontal="center" vertical="center" wrapText="1"/>
    </xf>
    <xf numFmtId="0" fontId="16" fillId="15" borderId="0" xfId="4" applyFill="1" applyAlignment="1">
      <alignment horizontal="center" vertical="center" wrapText="1"/>
    </xf>
    <xf numFmtId="14" fontId="16" fillId="0" borderId="0" xfId="3" applyNumberFormat="1"/>
    <xf numFmtId="0" fontId="3" fillId="6" borderId="0" xfId="0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22" fontId="0" fillId="0" borderId="0" xfId="0" applyNumberFormat="1"/>
    <xf numFmtId="14" fontId="1" fillId="2" borderId="29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0" fontId="0" fillId="3" borderId="31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5</xdr:row>
      <xdr:rowOff>0</xdr:rowOff>
    </xdr:from>
    <xdr:to>
      <xdr:col>19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19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19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304800</xdr:colOff>
      <xdr:row>12</xdr:row>
      <xdr:rowOff>88900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4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4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4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88900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88901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88900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F313"/>
  <sheetViews>
    <sheetView tabSelected="1" zoomScale="116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H60" sqref="H60"/>
    </sheetView>
  </sheetViews>
  <sheetFormatPr baseColWidth="10" defaultRowHeight="16" x14ac:dyDescent="0.2"/>
  <cols>
    <col min="1" max="1" width="16.6640625" style="2" bestFit="1" customWidth="1"/>
    <col min="2" max="2" width="4.5" style="2" customWidth="1"/>
    <col min="3" max="20" width="7.83203125" customWidth="1"/>
    <col min="23" max="23" width="18.33203125" bestFit="1" customWidth="1"/>
    <col min="31" max="31" width="16" bestFit="1" customWidth="1"/>
    <col min="32" max="32" width="16" customWidth="1"/>
  </cols>
  <sheetData>
    <row r="1" spans="1:32" ht="17" customHeight="1" thickBot="1" x14ac:dyDescent="0.25">
      <c r="A1" s="56" t="s">
        <v>14</v>
      </c>
      <c r="B1" s="57"/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32" ht="43" customHeight="1" thickBot="1" x14ac:dyDescent="0.25">
      <c r="A2" s="1" t="s">
        <v>9</v>
      </c>
      <c r="B2" s="3" t="s">
        <v>10</v>
      </c>
      <c r="C2" s="26" t="s">
        <v>0</v>
      </c>
      <c r="D2" s="26" t="s">
        <v>210</v>
      </c>
      <c r="E2" s="26" t="s">
        <v>18</v>
      </c>
      <c r="F2" s="26" t="s">
        <v>211</v>
      </c>
      <c r="G2" s="26" t="s">
        <v>17</v>
      </c>
      <c r="H2" s="26" t="s">
        <v>212</v>
      </c>
      <c r="I2" s="26" t="s">
        <v>25</v>
      </c>
      <c r="J2" s="26" t="s">
        <v>213</v>
      </c>
      <c r="K2" s="26" t="s">
        <v>26</v>
      </c>
      <c r="L2" s="26" t="s">
        <v>22</v>
      </c>
      <c r="M2" s="26" t="s">
        <v>205</v>
      </c>
      <c r="N2" s="26" t="s">
        <v>19</v>
      </c>
      <c r="O2" s="26" t="s">
        <v>208</v>
      </c>
      <c r="P2" s="26" t="s">
        <v>207</v>
      </c>
      <c r="Q2" s="26" t="s">
        <v>214</v>
      </c>
      <c r="R2" s="26" t="s">
        <v>206</v>
      </c>
      <c r="S2" s="26" t="s">
        <v>209</v>
      </c>
      <c r="T2" s="26" t="s">
        <v>23</v>
      </c>
    </row>
    <row r="3" spans="1:32" ht="18" thickBot="1" x14ac:dyDescent="0.25">
      <c r="A3" s="58" t="s">
        <v>24</v>
      </c>
      <c r="B3" s="82"/>
      <c r="C3" s="24" t="s">
        <v>20</v>
      </c>
      <c r="D3" s="69"/>
      <c r="E3" s="25" t="s">
        <v>20</v>
      </c>
      <c r="F3" s="25"/>
      <c r="G3" s="25" t="s">
        <v>13</v>
      </c>
      <c r="H3" s="25"/>
      <c r="I3" s="25" t="s">
        <v>13</v>
      </c>
      <c r="J3" s="25"/>
      <c r="K3" s="25" t="s">
        <v>13</v>
      </c>
      <c r="L3" s="25" t="s">
        <v>21</v>
      </c>
      <c r="M3" s="25" t="s">
        <v>13</v>
      </c>
      <c r="N3" s="25" t="s">
        <v>20</v>
      </c>
      <c r="O3" s="25" t="s">
        <v>13</v>
      </c>
      <c r="P3" s="25" t="s">
        <v>20</v>
      </c>
      <c r="Q3" s="25"/>
      <c r="R3" s="25" t="s">
        <v>20</v>
      </c>
      <c r="S3" s="25"/>
      <c r="T3" s="25" t="s">
        <v>20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8" thickBot="1" x14ac:dyDescent="0.25">
      <c r="A4" s="21">
        <v>43887</v>
      </c>
      <c r="B4" s="83">
        <v>1</v>
      </c>
      <c r="C4" s="70">
        <v>0</v>
      </c>
      <c r="D4" s="22">
        <v>0</v>
      </c>
      <c r="E4" s="22"/>
      <c r="F4" s="22">
        <v>25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>
        <v>0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8" thickBot="1" x14ac:dyDescent="0.25">
      <c r="A5" s="21">
        <v>43888</v>
      </c>
      <c r="B5" s="83">
        <v>2</v>
      </c>
      <c r="C5" s="70">
        <v>0</v>
      </c>
      <c r="D5" s="22">
        <v>0</v>
      </c>
      <c r="E5" s="22"/>
      <c r="F5" s="22">
        <v>51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>
        <v>0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8" thickBot="1" x14ac:dyDescent="0.25">
      <c r="A6" s="21">
        <v>43889</v>
      </c>
      <c r="B6" s="83">
        <v>3</v>
      </c>
      <c r="C6" s="70">
        <v>0</v>
      </c>
      <c r="D6" s="22">
        <v>0</v>
      </c>
      <c r="E6" s="22">
        <v>26</v>
      </c>
      <c r="F6" s="22">
        <v>59</v>
      </c>
      <c r="G6" s="22">
        <v>0</v>
      </c>
      <c r="H6" s="22"/>
      <c r="I6" s="22">
        <v>0</v>
      </c>
      <c r="J6" s="22"/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/>
      <c r="R6" s="22">
        <v>0</v>
      </c>
      <c r="S6" s="22"/>
      <c r="T6" s="22">
        <v>0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8" thickBot="1" x14ac:dyDescent="0.25">
      <c r="A7" s="21">
        <v>43890</v>
      </c>
      <c r="B7" s="83">
        <v>4</v>
      </c>
      <c r="C7" s="70">
        <v>0</v>
      </c>
      <c r="D7" s="22">
        <v>0</v>
      </c>
      <c r="E7" s="22">
        <v>51</v>
      </c>
      <c r="F7" s="22">
        <v>70</v>
      </c>
      <c r="G7" s="22">
        <v>0</v>
      </c>
      <c r="H7" s="22"/>
      <c r="I7" s="22">
        <v>0</v>
      </c>
      <c r="J7" s="22"/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/>
      <c r="R7" s="22">
        <v>0</v>
      </c>
      <c r="S7" s="22"/>
      <c r="T7" s="22">
        <v>0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8" thickBot="1" x14ac:dyDescent="0.25">
      <c r="A8" s="21">
        <v>43891</v>
      </c>
      <c r="B8" s="83">
        <v>5</v>
      </c>
      <c r="C8" s="22">
        <v>0</v>
      </c>
      <c r="D8" s="22">
        <v>0</v>
      </c>
      <c r="E8" s="22">
        <v>59</v>
      </c>
      <c r="F8" s="22">
        <v>85</v>
      </c>
      <c r="G8" s="22">
        <v>0</v>
      </c>
      <c r="H8" s="22"/>
      <c r="I8" s="22">
        <v>0</v>
      </c>
      <c r="J8" s="22"/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/>
      <c r="R8" s="22">
        <v>0</v>
      </c>
      <c r="S8" s="22"/>
      <c r="T8" s="22">
        <f>T9-45</f>
        <v>25</v>
      </c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8" thickBot="1" x14ac:dyDescent="0.25">
      <c r="A9" s="21">
        <v>43892</v>
      </c>
      <c r="B9" s="83">
        <v>6</v>
      </c>
      <c r="C9" s="22">
        <v>2</v>
      </c>
      <c r="D9" s="22">
        <v>2</v>
      </c>
      <c r="E9" s="22">
        <v>70</v>
      </c>
      <c r="F9" s="22">
        <v>85</v>
      </c>
      <c r="G9" s="22">
        <v>0</v>
      </c>
      <c r="H9" s="22"/>
      <c r="I9" s="22">
        <v>0</v>
      </c>
      <c r="J9" s="22"/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/>
      <c r="R9" s="22">
        <v>0</v>
      </c>
      <c r="S9" s="22"/>
      <c r="T9" s="22">
        <v>70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8" thickBot="1" x14ac:dyDescent="0.25">
      <c r="A10" s="21">
        <v>43893</v>
      </c>
      <c r="B10" s="83">
        <v>7</v>
      </c>
      <c r="C10" s="22">
        <v>4</v>
      </c>
      <c r="D10" s="22">
        <v>4</v>
      </c>
      <c r="E10" s="22">
        <v>85</v>
      </c>
      <c r="F10" s="22">
        <v>101</v>
      </c>
      <c r="G10" s="22">
        <v>2</v>
      </c>
      <c r="H10" s="22"/>
      <c r="I10" s="22">
        <v>0</v>
      </c>
      <c r="J10" s="22"/>
      <c r="K10" s="22">
        <v>2</v>
      </c>
      <c r="L10" s="22">
        <v>2</v>
      </c>
      <c r="M10" s="22">
        <v>0</v>
      </c>
      <c r="N10" s="22">
        <v>0</v>
      </c>
      <c r="O10" s="22">
        <v>0</v>
      </c>
      <c r="P10" s="22">
        <v>0</v>
      </c>
      <c r="Q10" s="22"/>
      <c r="R10" s="22">
        <v>0</v>
      </c>
      <c r="S10" s="22"/>
      <c r="T10" s="22">
        <v>131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8" thickBot="1" x14ac:dyDescent="0.25">
      <c r="A11" s="21">
        <v>43894</v>
      </c>
      <c r="B11" s="83">
        <v>8</v>
      </c>
      <c r="C11" s="22">
        <v>6</v>
      </c>
      <c r="D11" s="22">
        <v>6</v>
      </c>
      <c r="E11" s="22">
        <v>101</v>
      </c>
      <c r="F11" s="22">
        <v>117</v>
      </c>
      <c r="G11" s="22">
        <v>4</v>
      </c>
      <c r="H11" s="22"/>
      <c r="I11" s="22">
        <v>0</v>
      </c>
      <c r="J11" s="22"/>
      <c r="K11" s="22">
        <v>4</v>
      </c>
      <c r="L11" s="22">
        <v>4</v>
      </c>
      <c r="M11" s="22">
        <v>0</v>
      </c>
      <c r="N11" s="22">
        <v>0</v>
      </c>
      <c r="O11" s="22">
        <v>0</v>
      </c>
      <c r="P11" s="22">
        <v>0</v>
      </c>
      <c r="Q11" s="22"/>
      <c r="R11" s="22">
        <v>0</v>
      </c>
      <c r="S11" s="22"/>
      <c r="T11" s="22">
        <v>171</v>
      </c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8" thickBot="1" x14ac:dyDescent="0.25">
      <c r="A12" s="21">
        <v>43895</v>
      </c>
      <c r="B12" s="83">
        <v>9</v>
      </c>
      <c r="C12" s="22">
        <v>9</v>
      </c>
      <c r="D12" s="22">
        <v>9</v>
      </c>
      <c r="E12" s="22">
        <v>117</v>
      </c>
      <c r="F12" s="22">
        <v>147</v>
      </c>
      <c r="G12" s="22">
        <v>6</v>
      </c>
      <c r="H12" s="22"/>
      <c r="I12" s="22">
        <v>0</v>
      </c>
      <c r="J12" s="22"/>
      <c r="K12" s="22">
        <v>6</v>
      </c>
      <c r="L12" s="22">
        <v>6</v>
      </c>
      <c r="M12" s="22">
        <v>81</v>
      </c>
      <c r="N12" s="22">
        <v>0</v>
      </c>
      <c r="O12" s="22">
        <v>0</v>
      </c>
      <c r="P12" s="22">
        <v>0</v>
      </c>
      <c r="Q12" s="22"/>
      <c r="R12" s="22">
        <v>0</v>
      </c>
      <c r="S12" s="22"/>
      <c r="T12" s="22">
        <v>251</v>
      </c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8" thickBot="1" x14ac:dyDescent="0.25">
      <c r="A13" s="21">
        <v>43896</v>
      </c>
      <c r="B13" s="83">
        <v>10</v>
      </c>
      <c r="C13" s="22">
        <v>13</v>
      </c>
      <c r="D13" s="22">
        <v>13</v>
      </c>
      <c r="E13" s="22">
        <v>147</v>
      </c>
      <c r="F13" s="22">
        <v>181</v>
      </c>
      <c r="G13" s="22">
        <v>9</v>
      </c>
      <c r="H13" s="22"/>
      <c r="I13" s="22">
        <v>0</v>
      </c>
      <c r="J13" s="22"/>
      <c r="K13" s="22">
        <v>9</v>
      </c>
      <c r="L13" s="22">
        <v>9</v>
      </c>
      <c r="M13" s="22">
        <v>213</v>
      </c>
      <c r="N13" s="22">
        <v>0</v>
      </c>
      <c r="O13" s="22">
        <v>0</v>
      </c>
      <c r="P13" s="22">
        <v>0</v>
      </c>
      <c r="Q13" s="22"/>
      <c r="R13" s="22">
        <v>0</v>
      </c>
      <c r="S13" s="22"/>
      <c r="T13" s="22">
        <v>332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8" thickBot="1" x14ac:dyDescent="0.25">
      <c r="A14" s="21">
        <v>43897</v>
      </c>
      <c r="B14" s="83">
        <v>11</v>
      </c>
      <c r="C14" s="23">
        <v>21</v>
      </c>
      <c r="D14" s="70">
        <v>21</v>
      </c>
      <c r="E14" s="22">
        <v>181</v>
      </c>
      <c r="F14" s="22">
        <v>224</v>
      </c>
      <c r="G14" s="22">
        <v>13</v>
      </c>
      <c r="H14" s="22"/>
      <c r="I14" s="22">
        <v>0</v>
      </c>
      <c r="J14" s="22"/>
      <c r="K14" s="22">
        <v>13</v>
      </c>
      <c r="L14" s="22">
        <v>13</v>
      </c>
      <c r="M14" s="22">
        <v>354</v>
      </c>
      <c r="N14" s="22">
        <v>0</v>
      </c>
      <c r="O14" s="22">
        <v>0</v>
      </c>
      <c r="P14" s="22">
        <v>0</v>
      </c>
      <c r="Q14" s="22"/>
      <c r="R14" s="22">
        <v>0</v>
      </c>
      <c r="S14" s="22"/>
      <c r="T14" s="22">
        <v>411</v>
      </c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8" thickBot="1" x14ac:dyDescent="0.25">
      <c r="A15" s="21">
        <v>43898</v>
      </c>
      <c r="B15" s="83">
        <v>12</v>
      </c>
      <c r="C15" s="23">
        <v>30</v>
      </c>
      <c r="D15" s="70">
        <v>30</v>
      </c>
      <c r="E15" s="22">
        <v>224</v>
      </c>
      <c r="F15" s="22">
        <v>281</v>
      </c>
      <c r="G15" s="22">
        <v>21</v>
      </c>
      <c r="H15" s="22"/>
      <c r="I15" s="22">
        <v>0</v>
      </c>
      <c r="J15" s="22"/>
      <c r="K15" s="22">
        <v>21</v>
      </c>
      <c r="L15" s="22">
        <v>21</v>
      </c>
      <c r="M15" s="22">
        <v>412</v>
      </c>
      <c r="N15" s="22">
        <v>0</v>
      </c>
      <c r="O15" s="22">
        <v>0</v>
      </c>
      <c r="P15" s="22">
        <v>0</v>
      </c>
      <c r="Q15" s="22"/>
      <c r="R15" s="22">
        <v>0</v>
      </c>
      <c r="S15" s="22"/>
      <c r="T15" s="22">
        <v>495</v>
      </c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8" thickBot="1" x14ac:dyDescent="0.25">
      <c r="A16" s="21">
        <v>43899</v>
      </c>
      <c r="B16" s="83">
        <v>13</v>
      </c>
      <c r="C16" s="23">
        <v>39</v>
      </c>
      <c r="D16" s="70">
        <v>39</v>
      </c>
      <c r="E16" s="22">
        <v>281</v>
      </c>
      <c r="F16" s="22">
        <v>339</v>
      </c>
      <c r="G16" s="22">
        <v>30</v>
      </c>
      <c r="H16" s="22"/>
      <c r="I16" s="22">
        <v>0</v>
      </c>
      <c r="J16" s="22"/>
      <c r="K16" s="22">
        <v>30</v>
      </c>
      <c r="L16" s="22">
        <v>30</v>
      </c>
      <c r="M16" s="22">
        <v>447</v>
      </c>
      <c r="N16" s="22">
        <v>0</v>
      </c>
      <c r="O16" s="22">
        <v>0</v>
      </c>
      <c r="P16" s="22">
        <v>0</v>
      </c>
      <c r="Q16" s="22"/>
      <c r="R16" s="22">
        <v>0</v>
      </c>
      <c r="S16" s="22"/>
      <c r="T16" s="22">
        <v>670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8" thickBot="1" x14ac:dyDescent="0.25">
      <c r="A17" s="21">
        <v>43900</v>
      </c>
      <c r="B17" s="83">
        <v>14</v>
      </c>
      <c r="C17" s="23">
        <v>41</v>
      </c>
      <c r="D17" s="70">
        <v>41</v>
      </c>
      <c r="E17" s="22">
        <v>339</v>
      </c>
      <c r="F17" s="22">
        <v>375</v>
      </c>
      <c r="G17" s="22">
        <v>39</v>
      </c>
      <c r="H17" s="22"/>
      <c r="I17" s="22">
        <v>0</v>
      </c>
      <c r="J17" s="22"/>
      <c r="K17" s="22">
        <v>39</v>
      </c>
      <c r="L17" s="22">
        <v>39</v>
      </c>
      <c r="M17" s="22">
        <v>496</v>
      </c>
      <c r="N17" s="22">
        <v>0</v>
      </c>
      <c r="O17" s="22">
        <v>0</v>
      </c>
      <c r="P17" s="22">
        <v>0</v>
      </c>
      <c r="Q17" s="22"/>
      <c r="R17" s="22">
        <v>0</v>
      </c>
      <c r="S17" s="22"/>
      <c r="T17" s="22">
        <v>976</v>
      </c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8" thickBot="1" x14ac:dyDescent="0.25">
      <c r="A18" s="21">
        <v>43901</v>
      </c>
      <c r="B18" s="83">
        <v>15</v>
      </c>
      <c r="C18" s="22">
        <v>59</v>
      </c>
      <c r="D18" s="22">
        <v>59</v>
      </c>
      <c r="E18" s="22">
        <v>375</v>
      </c>
      <c r="F18" s="22">
        <v>471</v>
      </c>
      <c r="G18" s="22">
        <v>40</v>
      </c>
      <c r="H18" s="22"/>
      <c r="I18" s="22">
        <v>0</v>
      </c>
      <c r="J18" s="22"/>
      <c r="K18" s="22">
        <v>40</v>
      </c>
      <c r="L18" s="22">
        <v>41</v>
      </c>
      <c r="M18" s="22">
        <v>667</v>
      </c>
      <c r="N18" s="22">
        <v>0</v>
      </c>
      <c r="O18" s="22">
        <v>1</v>
      </c>
      <c r="P18" s="22">
        <v>0</v>
      </c>
      <c r="Q18" s="22"/>
      <c r="R18" s="22">
        <v>0</v>
      </c>
      <c r="S18" s="22"/>
      <c r="T18" s="22">
        <v>1556</v>
      </c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8" thickBot="1" x14ac:dyDescent="0.25">
      <c r="A19" s="21">
        <v>43902</v>
      </c>
      <c r="B19" s="83">
        <v>16</v>
      </c>
      <c r="C19" s="22">
        <v>78</v>
      </c>
      <c r="D19" s="22">
        <v>78</v>
      </c>
      <c r="E19" s="22">
        <v>471</v>
      </c>
      <c r="F19" s="22">
        <v>637</v>
      </c>
      <c r="G19" s="22">
        <v>57</v>
      </c>
      <c r="H19" s="22"/>
      <c r="I19" s="22">
        <v>0</v>
      </c>
      <c r="J19" s="22"/>
      <c r="K19" s="22">
        <v>57</v>
      </c>
      <c r="L19" s="22">
        <v>59</v>
      </c>
      <c r="M19" s="22">
        <v>3066</v>
      </c>
      <c r="N19" s="22">
        <v>0</v>
      </c>
      <c r="O19" s="22">
        <v>2</v>
      </c>
      <c r="P19" s="22">
        <v>0</v>
      </c>
      <c r="Q19" s="22"/>
      <c r="R19" s="22">
        <v>0</v>
      </c>
      <c r="S19" s="22"/>
      <c r="T19" s="22">
        <v>2494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8" thickBot="1" x14ac:dyDescent="0.25">
      <c r="A20" s="21">
        <v>43903</v>
      </c>
      <c r="B20" s="83">
        <v>17</v>
      </c>
      <c r="C20" s="22">
        <v>112</v>
      </c>
      <c r="D20" s="22">
        <v>112</v>
      </c>
      <c r="E20" s="22">
        <v>637</v>
      </c>
      <c r="F20" s="22">
        <v>1308</v>
      </c>
      <c r="G20" s="22">
        <v>69</v>
      </c>
      <c r="H20" s="22"/>
      <c r="I20" s="22">
        <v>0</v>
      </c>
      <c r="J20" s="22"/>
      <c r="K20" s="22">
        <v>69</v>
      </c>
      <c r="L20" s="22">
        <v>78</v>
      </c>
      <c r="M20" s="22">
        <v>4923</v>
      </c>
      <c r="N20" s="22">
        <v>0</v>
      </c>
      <c r="O20" s="22">
        <v>9</v>
      </c>
      <c r="P20" s="22">
        <v>0</v>
      </c>
      <c r="Q20" s="22"/>
      <c r="R20" s="22">
        <v>0</v>
      </c>
      <c r="S20" s="22"/>
      <c r="T20" s="22">
        <v>4045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s="29" customFormat="1" ht="17" thickBot="1" x14ac:dyDescent="0.25">
      <c r="A21" s="21">
        <v>43904</v>
      </c>
      <c r="B21" s="83">
        <v>18</v>
      </c>
      <c r="C21" s="22">
        <v>169</v>
      </c>
      <c r="D21" s="22">
        <v>169</v>
      </c>
      <c r="E21" s="22">
        <v>1308</v>
      </c>
      <c r="F21" s="22">
        <v>1704</v>
      </c>
      <c r="G21" s="22">
        <v>107</v>
      </c>
      <c r="H21" s="22"/>
      <c r="I21" s="22">
        <v>0</v>
      </c>
      <c r="J21" s="22"/>
      <c r="K21" s="22">
        <v>107</v>
      </c>
      <c r="L21" s="22">
        <v>112</v>
      </c>
      <c r="M21" s="22">
        <v>5674</v>
      </c>
      <c r="N21" s="22">
        <v>0</v>
      </c>
      <c r="O21" s="22">
        <v>5</v>
      </c>
      <c r="P21" s="22">
        <v>0</v>
      </c>
      <c r="Q21" s="22"/>
      <c r="R21" s="22">
        <v>0</v>
      </c>
      <c r="S21" s="22"/>
      <c r="T21" s="22">
        <v>5298</v>
      </c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</row>
    <row r="22" spans="1:32" ht="18" thickBot="1" x14ac:dyDescent="0.25">
      <c r="A22" s="21">
        <v>43905</v>
      </c>
      <c r="B22" s="83">
        <v>19</v>
      </c>
      <c r="C22" s="22">
        <v>245</v>
      </c>
      <c r="D22" s="22">
        <v>245</v>
      </c>
      <c r="E22" s="22">
        <v>1704</v>
      </c>
      <c r="F22" s="22">
        <v>2271</v>
      </c>
      <c r="G22" s="22">
        <v>114</v>
      </c>
      <c r="H22" s="22"/>
      <c r="I22" s="22">
        <v>10</v>
      </c>
      <c r="J22" s="22"/>
      <c r="K22" s="22">
        <v>124</v>
      </c>
      <c r="L22" s="22">
        <v>168</v>
      </c>
      <c r="M22" s="22">
        <v>5011</v>
      </c>
      <c r="N22" s="22">
        <v>0</v>
      </c>
      <c r="O22" s="22">
        <v>44</v>
      </c>
      <c r="P22" s="22">
        <v>0</v>
      </c>
      <c r="Q22" s="22"/>
      <c r="R22" s="22">
        <v>1</v>
      </c>
      <c r="S22" s="22"/>
      <c r="T22" s="22">
        <v>6249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8" thickBot="1" x14ac:dyDescent="0.25">
      <c r="A23" s="21">
        <v>43906</v>
      </c>
      <c r="B23" s="83">
        <v>20</v>
      </c>
      <c r="C23" s="22">
        <v>331</v>
      </c>
      <c r="D23" s="22">
        <v>331</v>
      </c>
      <c r="E23" s="22">
        <v>1746</v>
      </c>
      <c r="F23" s="22">
        <v>2908</v>
      </c>
      <c r="G23" s="22">
        <v>139</v>
      </c>
      <c r="H23" s="22"/>
      <c r="I23" s="22">
        <v>9</v>
      </c>
      <c r="J23" s="22"/>
      <c r="K23" s="22">
        <v>148</v>
      </c>
      <c r="L23" s="22">
        <v>252</v>
      </c>
      <c r="M23" s="22">
        <v>4592</v>
      </c>
      <c r="N23" s="22">
        <v>0</v>
      </c>
      <c r="O23" s="22">
        <v>104</v>
      </c>
      <c r="P23" s="22">
        <v>0</v>
      </c>
      <c r="Q23" s="22"/>
      <c r="R23" s="22">
        <v>2</v>
      </c>
      <c r="S23" s="22"/>
      <c r="T23" s="22">
        <v>7926</v>
      </c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s="29" customFormat="1" ht="17" thickBot="1" x14ac:dyDescent="0.25">
      <c r="A24" s="21">
        <v>43907</v>
      </c>
      <c r="B24" s="83">
        <v>21</v>
      </c>
      <c r="C24" s="22">
        <v>448</v>
      </c>
      <c r="D24" s="22">
        <v>448</v>
      </c>
      <c r="E24" s="22">
        <v>2908</v>
      </c>
      <c r="F24" s="22">
        <v>4030</v>
      </c>
      <c r="G24" s="22">
        <v>139</v>
      </c>
      <c r="H24" s="22"/>
      <c r="I24" s="22">
        <v>18</v>
      </c>
      <c r="J24" s="22"/>
      <c r="K24" s="22">
        <v>157</v>
      </c>
      <c r="L24" s="22">
        <v>328</v>
      </c>
      <c r="M24" s="22">
        <v>4592</v>
      </c>
      <c r="N24" s="22">
        <v>2203</v>
      </c>
      <c r="O24" s="22">
        <v>171</v>
      </c>
      <c r="P24" s="22">
        <v>0</v>
      </c>
      <c r="Q24" s="22"/>
      <c r="R24" s="22">
        <v>3</v>
      </c>
      <c r="S24" s="22"/>
      <c r="T24" s="22">
        <v>10230</v>
      </c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</row>
    <row r="25" spans="1:32" ht="18" thickBot="1" x14ac:dyDescent="0.25">
      <c r="A25" s="21">
        <v>43908</v>
      </c>
      <c r="B25" s="83">
        <v>22</v>
      </c>
      <c r="C25" s="22">
        <v>642</v>
      </c>
      <c r="D25" s="22">
        <v>642</v>
      </c>
      <c r="E25" s="22">
        <v>4030</v>
      </c>
      <c r="F25" s="22">
        <v>5067</v>
      </c>
      <c r="G25" s="22">
        <v>206</v>
      </c>
      <c r="H25" s="22"/>
      <c r="I25" s="22">
        <v>17</v>
      </c>
      <c r="J25" s="22"/>
      <c r="K25" s="22">
        <v>223</v>
      </c>
      <c r="L25" s="22">
        <v>444</v>
      </c>
      <c r="M25" s="22">
        <v>6852</v>
      </c>
      <c r="N25" s="22">
        <v>3259</v>
      </c>
      <c r="O25" s="22">
        <v>221</v>
      </c>
      <c r="P25" s="22">
        <v>1</v>
      </c>
      <c r="Q25" s="22"/>
      <c r="R25" s="22">
        <v>3</v>
      </c>
      <c r="S25" s="22"/>
      <c r="T25" s="22">
        <v>12688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8" thickBot="1" x14ac:dyDescent="0.25">
      <c r="A26" s="21">
        <v>43909</v>
      </c>
      <c r="B26" s="83">
        <v>23</v>
      </c>
      <c r="C26" s="22">
        <v>785</v>
      </c>
      <c r="D26" s="22">
        <v>785</v>
      </c>
      <c r="E26" s="22">
        <v>5067</v>
      </c>
      <c r="F26" s="22">
        <v>6061</v>
      </c>
      <c r="G26" s="22">
        <v>89</v>
      </c>
      <c r="H26" s="22"/>
      <c r="I26" s="22">
        <v>20</v>
      </c>
      <c r="J26" s="22"/>
      <c r="K26" s="22">
        <v>109</v>
      </c>
      <c r="L26" s="22">
        <v>637</v>
      </c>
      <c r="M26" s="22">
        <v>6656</v>
      </c>
      <c r="N26" s="22">
        <v>4074</v>
      </c>
      <c r="O26" s="22">
        <v>528</v>
      </c>
      <c r="P26" s="22">
        <v>2</v>
      </c>
      <c r="Q26" s="22"/>
      <c r="R26" s="22">
        <v>3</v>
      </c>
      <c r="S26" s="22"/>
      <c r="T26" s="22">
        <v>15178</v>
      </c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8" thickBot="1" x14ac:dyDescent="0.25">
      <c r="A27" s="21">
        <v>43910</v>
      </c>
      <c r="B27" s="83">
        <v>24</v>
      </c>
      <c r="C27" s="22">
        <v>1020</v>
      </c>
      <c r="D27" s="22">
        <v>1020</v>
      </c>
      <c r="E27" s="22">
        <v>6061</v>
      </c>
      <c r="F27" s="22">
        <v>7732</v>
      </c>
      <c r="G27" s="22">
        <v>89</v>
      </c>
      <c r="H27" s="22"/>
      <c r="I27" s="22">
        <v>20</v>
      </c>
      <c r="J27" s="22"/>
      <c r="K27" s="22">
        <v>109</v>
      </c>
      <c r="L27" s="22">
        <v>779</v>
      </c>
      <c r="M27" s="22">
        <v>8091</v>
      </c>
      <c r="N27" s="22">
        <v>4788</v>
      </c>
      <c r="O27" s="22">
        <v>670</v>
      </c>
      <c r="P27" s="22">
        <v>3</v>
      </c>
      <c r="Q27" s="22"/>
      <c r="R27" s="22">
        <v>3</v>
      </c>
      <c r="S27" s="22"/>
      <c r="T27" s="22">
        <v>18393</v>
      </c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8" thickBot="1" x14ac:dyDescent="0.25">
      <c r="A28" s="21">
        <v>43911</v>
      </c>
      <c r="B28" s="83">
        <v>25</v>
      </c>
      <c r="C28" s="22">
        <v>1280</v>
      </c>
      <c r="D28" s="22">
        <v>1280</v>
      </c>
      <c r="E28" s="22">
        <v>7732</v>
      </c>
      <c r="F28" s="22">
        <v>9854</v>
      </c>
      <c r="G28" s="22">
        <v>126</v>
      </c>
      <c r="H28" s="22"/>
      <c r="I28" s="22">
        <v>26</v>
      </c>
      <c r="J28" s="22"/>
      <c r="K28" s="22">
        <v>152</v>
      </c>
      <c r="L28" s="22">
        <v>1009</v>
      </c>
      <c r="M28" s="22">
        <v>9008</v>
      </c>
      <c r="N28" s="22">
        <v>5862</v>
      </c>
      <c r="O28" s="22">
        <v>857</v>
      </c>
      <c r="P28" s="22">
        <v>6</v>
      </c>
      <c r="Q28" s="22"/>
      <c r="R28" s="22">
        <v>5</v>
      </c>
      <c r="S28" s="22"/>
      <c r="T28" s="22">
        <v>20909</v>
      </c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s="29" customFormat="1" ht="17" thickBot="1" x14ac:dyDescent="0.25">
      <c r="A29" s="21">
        <v>43912</v>
      </c>
      <c r="B29" s="83">
        <v>26</v>
      </c>
      <c r="C29" s="22">
        <v>1600</v>
      </c>
      <c r="D29" s="22">
        <v>1600</v>
      </c>
      <c r="E29" s="22">
        <v>9854</v>
      </c>
      <c r="F29" s="22">
        <v>11779</v>
      </c>
      <c r="G29" s="22">
        <v>156</v>
      </c>
      <c r="H29" s="22"/>
      <c r="I29" s="22">
        <v>35</v>
      </c>
      <c r="J29" s="22"/>
      <c r="K29" s="22">
        <v>191</v>
      </c>
      <c r="L29" s="22">
        <v>1263</v>
      </c>
      <c r="M29" s="22">
        <v>13155</v>
      </c>
      <c r="N29" s="22">
        <v>7515</v>
      </c>
      <c r="O29" s="22">
        <v>1072</v>
      </c>
      <c r="P29" s="22">
        <v>12</v>
      </c>
      <c r="Q29" s="22"/>
      <c r="R29" s="22">
        <v>5</v>
      </c>
      <c r="S29" s="22"/>
      <c r="T29" s="22">
        <v>23018</v>
      </c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2" ht="18" thickBot="1" x14ac:dyDescent="0.25">
      <c r="A30" s="21">
        <v>43913</v>
      </c>
      <c r="B30" s="83">
        <v>27</v>
      </c>
      <c r="C30" s="22">
        <v>2060</v>
      </c>
      <c r="D30" s="22">
        <v>2060</v>
      </c>
      <c r="E30" s="22">
        <v>11779</v>
      </c>
      <c r="F30" s="22">
        <v>13674</v>
      </c>
      <c r="G30" s="22">
        <v>169</v>
      </c>
      <c r="H30" s="22"/>
      <c r="I30" s="22">
        <v>41</v>
      </c>
      <c r="J30" s="22"/>
      <c r="K30" s="22">
        <v>210</v>
      </c>
      <c r="L30" s="22">
        <v>1581</v>
      </c>
      <c r="M30" s="22">
        <v>12562</v>
      </c>
      <c r="N30" s="22">
        <v>9027</v>
      </c>
      <c r="O30" s="22">
        <v>1371</v>
      </c>
      <c r="P30" s="22">
        <v>14</v>
      </c>
      <c r="Q30" s="22"/>
      <c r="R30" s="22">
        <v>5</v>
      </c>
      <c r="S30" s="22"/>
      <c r="T30" s="22">
        <v>27199</v>
      </c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8" thickBot="1" x14ac:dyDescent="0.25">
      <c r="A31" s="21">
        <v>43914</v>
      </c>
      <c r="B31" s="83">
        <v>28</v>
      </c>
      <c r="C31" s="22">
        <v>2363</v>
      </c>
      <c r="D31" s="22">
        <v>2362</v>
      </c>
      <c r="E31" s="22">
        <v>13674</v>
      </c>
      <c r="F31" s="22">
        <v>15474</v>
      </c>
      <c r="G31" s="22">
        <v>201</v>
      </c>
      <c r="H31" s="22"/>
      <c r="I31" s="22">
        <v>47</v>
      </c>
      <c r="J31" s="22"/>
      <c r="K31" s="22">
        <v>248</v>
      </c>
      <c r="L31" s="22">
        <v>2023</v>
      </c>
      <c r="M31" s="22">
        <v>11842</v>
      </c>
      <c r="N31" s="22">
        <v>10212</v>
      </c>
      <c r="O31" s="22">
        <v>1775</v>
      </c>
      <c r="P31" s="22">
        <v>23</v>
      </c>
      <c r="Q31" s="22"/>
      <c r="R31" s="22">
        <v>14</v>
      </c>
      <c r="S31" s="22"/>
      <c r="T31" s="22">
        <v>32214</v>
      </c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8" thickBot="1" x14ac:dyDescent="0.25">
      <c r="A32" s="21">
        <v>43915</v>
      </c>
      <c r="B32" s="83">
        <v>29</v>
      </c>
      <c r="C32" s="22">
        <v>2995</v>
      </c>
      <c r="D32" s="22">
        <v>2995</v>
      </c>
      <c r="E32" s="22">
        <v>15474</v>
      </c>
      <c r="F32" s="22">
        <v>21155</v>
      </c>
      <c r="G32" s="22">
        <v>203</v>
      </c>
      <c r="H32" s="22"/>
      <c r="I32" s="22">
        <v>48</v>
      </c>
      <c r="J32" s="22"/>
      <c r="K32" s="22">
        <v>251</v>
      </c>
      <c r="L32" s="22">
        <v>2311</v>
      </c>
      <c r="M32" s="22">
        <v>11842</v>
      </c>
      <c r="N32" s="22">
        <v>11329</v>
      </c>
      <c r="O32" s="22">
        <v>2060</v>
      </c>
      <c r="P32" s="22">
        <v>30</v>
      </c>
      <c r="Q32" s="22"/>
      <c r="R32" s="22">
        <v>22</v>
      </c>
      <c r="S32" s="22"/>
      <c r="T32" s="22">
        <v>37523</v>
      </c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8" thickBot="1" x14ac:dyDescent="0.25">
      <c r="A33" s="21">
        <v>43916</v>
      </c>
      <c r="B33" s="83">
        <v>30</v>
      </c>
      <c r="C33" s="22">
        <v>3544</v>
      </c>
      <c r="D33" s="22">
        <v>3544</v>
      </c>
      <c r="E33" s="22">
        <v>21155</v>
      </c>
      <c r="F33" s="22">
        <v>22257</v>
      </c>
      <c r="G33" s="22">
        <v>276</v>
      </c>
      <c r="H33" s="22"/>
      <c r="I33" s="22">
        <v>61</v>
      </c>
      <c r="J33" s="22"/>
      <c r="K33" s="22">
        <v>337</v>
      </c>
      <c r="L33" s="22">
        <v>2930</v>
      </c>
      <c r="M33" s="22">
        <v>13624</v>
      </c>
      <c r="N33" s="22">
        <v>16569</v>
      </c>
      <c r="O33" s="22">
        <v>2593</v>
      </c>
      <c r="P33" s="22">
        <v>43</v>
      </c>
      <c r="Q33" s="22"/>
      <c r="R33" s="22">
        <v>22</v>
      </c>
      <c r="S33" s="22"/>
      <c r="T33" s="22">
        <v>44212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8" thickBot="1" x14ac:dyDescent="0.25">
      <c r="A34" s="21">
        <v>43917</v>
      </c>
      <c r="B34" s="83">
        <v>31</v>
      </c>
      <c r="C34" s="22">
        <v>4268</v>
      </c>
      <c r="D34" s="22">
        <v>4268</v>
      </c>
      <c r="E34" s="22">
        <v>22257</v>
      </c>
      <c r="F34" s="22">
        <v>25431</v>
      </c>
      <c r="G34" s="22">
        <v>191</v>
      </c>
      <c r="H34" s="22"/>
      <c r="I34" s="22">
        <v>61</v>
      </c>
      <c r="J34" s="22"/>
      <c r="K34" s="22">
        <v>252</v>
      </c>
      <c r="L34" s="22">
        <v>3441</v>
      </c>
      <c r="M34" s="22">
        <v>14994</v>
      </c>
      <c r="N34" s="22">
        <v>16718</v>
      </c>
      <c r="O34" s="22">
        <v>3189</v>
      </c>
      <c r="P34" s="22">
        <v>60</v>
      </c>
      <c r="Q34" s="22"/>
      <c r="R34" s="22">
        <v>43</v>
      </c>
      <c r="S34" s="22"/>
      <c r="T34" s="22">
        <v>52089</v>
      </c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8" thickBot="1" x14ac:dyDescent="0.25">
      <c r="A35" s="21">
        <v>43918</v>
      </c>
      <c r="B35" s="83">
        <v>32</v>
      </c>
      <c r="C35" s="22">
        <v>5170</v>
      </c>
      <c r="D35" s="22">
        <v>5170</v>
      </c>
      <c r="E35" s="22">
        <v>25431</v>
      </c>
      <c r="F35" s="22">
        <v>32754</v>
      </c>
      <c r="G35" s="22">
        <v>354</v>
      </c>
      <c r="H35" s="22"/>
      <c r="I35" s="22">
        <v>71</v>
      </c>
      <c r="J35" s="22"/>
      <c r="K35" s="22">
        <v>425</v>
      </c>
      <c r="L35" s="22">
        <v>4149</v>
      </c>
      <c r="M35" s="22">
        <v>19816</v>
      </c>
      <c r="N35" s="22">
        <v>17168</v>
      </c>
      <c r="O35" s="22">
        <v>3724</v>
      </c>
      <c r="P35" s="22">
        <v>76</v>
      </c>
      <c r="Q35" s="22"/>
      <c r="R35" s="22">
        <v>43</v>
      </c>
      <c r="S35" s="22"/>
      <c r="T35" s="22">
        <v>58982</v>
      </c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8" thickBot="1" x14ac:dyDescent="0.25">
      <c r="A36" s="21">
        <v>43919</v>
      </c>
      <c r="B36" s="83">
        <v>33</v>
      </c>
      <c r="C36" s="22">
        <v>5962</v>
      </c>
      <c r="D36" s="22">
        <v>5962</v>
      </c>
      <c r="E36" s="22">
        <v>32754</v>
      </c>
      <c r="F36" s="22">
        <v>38042</v>
      </c>
      <c r="G36" s="22">
        <v>418</v>
      </c>
      <c r="H36" s="22"/>
      <c r="I36" s="22">
        <v>89</v>
      </c>
      <c r="J36" s="22"/>
      <c r="K36" s="22">
        <v>507</v>
      </c>
      <c r="L36" s="22">
        <v>5027</v>
      </c>
      <c r="M36" s="22">
        <v>19927</v>
      </c>
      <c r="N36" s="22">
        <v>22646</v>
      </c>
      <c r="O36" s="22">
        <v>4520</v>
      </c>
      <c r="P36" s="22">
        <v>100</v>
      </c>
      <c r="Q36" s="22"/>
      <c r="R36" s="22">
        <v>43</v>
      </c>
      <c r="S36" s="22"/>
      <c r="T36" s="22">
        <v>64014</v>
      </c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8" thickBot="1" x14ac:dyDescent="0.25">
      <c r="A37" s="21">
        <v>43920</v>
      </c>
      <c r="B37" s="83">
        <v>34</v>
      </c>
      <c r="C37" s="23">
        <v>6408</v>
      </c>
      <c r="D37" s="70">
        <v>6408</v>
      </c>
      <c r="E37" s="22">
        <v>38042</v>
      </c>
      <c r="F37" s="22">
        <v>44206</v>
      </c>
      <c r="G37" s="22">
        <v>486</v>
      </c>
      <c r="H37" s="22"/>
      <c r="I37" s="22">
        <v>138</v>
      </c>
      <c r="J37" s="22"/>
      <c r="K37" s="22">
        <v>624</v>
      </c>
      <c r="L37" s="22">
        <v>5800</v>
      </c>
      <c r="M37" s="22">
        <v>17785</v>
      </c>
      <c r="N37" s="22">
        <v>26572</v>
      </c>
      <c r="O37" s="22">
        <v>5176</v>
      </c>
      <c r="P37" s="22">
        <v>119</v>
      </c>
      <c r="Q37" s="22"/>
      <c r="R37" s="22">
        <v>43</v>
      </c>
      <c r="S37" s="22"/>
      <c r="T37" s="22">
        <v>71967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s="27" customFormat="1" ht="22" thickBot="1" x14ac:dyDescent="0.3">
      <c r="A38" s="21">
        <v>43921</v>
      </c>
      <c r="B38" s="83">
        <v>35</v>
      </c>
      <c r="C38" s="23">
        <v>7443</v>
      </c>
      <c r="D38" s="70">
        <v>7443</v>
      </c>
      <c r="E38" s="22">
        <v>44206</v>
      </c>
      <c r="F38" s="22">
        <v>52086</v>
      </c>
      <c r="G38" s="22">
        <v>571</v>
      </c>
      <c r="H38" s="22"/>
      <c r="I38" s="22">
        <v>164</v>
      </c>
      <c r="J38" s="22"/>
      <c r="K38" s="22">
        <v>735</v>
      </c>
      <c r="L38" s="22">
        <v>6225</v>
      </c>
      <c r="M38" s="22">
        <v>11482</v>
      </c>
      <c r="N38" s="22">
        <v>32953</v>
      </c>
      <c r="O38" s="22">
        <v>5490</v>
      </c>
      <c r="P38" s="22">
        <v>140</v>
      </c>
      <c r="Q38" s="22"/>
      <c r="R38" s="22">
        <v>43</v>
      </c>
      <c r="S38" s="22"/>
      <c r="T38" s="22">
        <v>79909</v>
      </c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ht="18" thickBot="1" x14ac:dyDescent="0.25">
      <c r="A39" s="21">
        <v>43922</v>
      </c>
      <c r="B39" s="83">
        <v>36</v>
      </c>
      <c r="C39" s="23">
        <v>8251</v>
      </c>
      <c r="D39" s="70">
        <v>8251</v>
      </c>
      <c r="E39" s="22">
        <v>52806</v>
      </c>
      <c r="F39" s="22">
        <v>59457</v>
      </c>
      <c r="G39" s="22">
        <v>627</v>
      </c>
      <c r="H39" s="22"/>
      <c r="I39" s="22">
        <v>188</v>
      </c>
      <c r="J39" s="22"/>
      <c r="K39" s="22">
        <v>815</v>
      </c>
      <c r="L39" s="22">
        <v>7240</v>
      </c>
      <c r="M39" s="22">
        <v>19260</v>
      </c>
      <c r="N39" s="22">
        <v>40033</v>
      </c>
      <c r="O39" s="22">
        <v>6425</v>
      </c>
      <c r="P39" s="22">
        <v>160</v>
      </c>
      <c r="Q39" s="22"/>
      <c r="R39" s="22">
        <v>43</v>
      </c>
      <c r="S39" s="22"/>
      <c r="T39" s="22">
        <v>88539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8" thickBot="1" x14ac:dyDescent="0.25">
      <c r="A40" s="21">
        <v>43923</v>
      </c>
      <c r="B40" s="83">
        <v>37</v>
      </c>
      <c r="C40" s="23">
        <v>9034</v>
      </c>
      <c r="D40" s="70">
        <v>9034</v>
      </c>
      <c r="E40" s="22">
        <v>59357</v>
      </c>
      <c r="F40" s="22">
        <v>66895</v>
      </c>
      <c r="G40" s="22">
        <v>726</v>
      </c>
      <c r="H40" s="22"/>
      <c r="I40" s="22">
        <v>230</v>
      </c>
      <c r="J40" s="22"/>
      <c r="K40" s="22">
        <v>956</v>
      </c>
      <c r="L40" s="22">
        <v>8021</v>
      </c>
      <c r="M40" s="22">
        <v>20275</v>
      </c>
      <c r="N40" s="22">
        <v>46249</v>
      </c>
      <c r="O40" s="22">
        <v>7065</v>
      </c>
      <c r="P40" s="22">
        <v>187</v>
      </c>
      <c r="Q40" s="22"/>
      <c r="R40" s="22">
        <v>43</v>
      </c>
      <c r="S40" s="22"/>
      <c r="T40" s="22">
        <v>97796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8" thickBot="1" x14ac:dyDescent="0.25">
      <c r="A41" s="21">
        <v>43924</v>
      </c>
      <c r="B41" s="83">
        <v>38</v>
      </c>
      <c r="C41" s="23">
        <v>9886</v>
      </c>
      <c r="D41" s="70">
        <v>9886</v>
      </c>
      <c r="E41" s="22">
        <v>66895</v>
      </c>
      <c r="F41" s="22">
        <v>74377</v>
      </c>
      <c r="G41" s="22">
        <v>1042</v>
      </c>
      <c r="H41" s="22"/>
      <c r="I41" s="22">
        <v>240</v>
      </c>
      <c r="J41" s="22"/>
      <c r="K41" s="22">
        <v>1282</v>
      </c>
      <c r="L41" s="22">
        <v>8757</v>
      </c>
      <c r="M41" s="22">
        <v>21798</v>
      </c>
      <c r="N41" s="22">
        <v>52903</v>
      </c>
      <c r="O41" s="22">
        <v>7475</v>
      </c>
      <c r="P41" s="22">
        <v>209</v>
      </c>
      <c r="Q41" s="22"/>
      <c r="R41" s="22">
        <v>68</v>
      </c>
      <c r="S41" s="22"/>
      <c r="T41" s="22">
        <v>107234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8" thickBot="1" x14ac:dyDescent="0.25">
      <c r="A42" s="21">
        <v>43925</v>
      </c>
      <c r="B42" s="83">
        <v>39</v>
      </c>
      <c r="C42" s="23">
        <v>10524</v>
      </c>
      <c r="D42" s="70">
        <v>10524</v>
      </c>
      <c r="E42" s="22">
        <v>74377</v>
      </c>
      <c r="F42" s="22">
        <v>81087</v>
      </c>
      <c r="G42" s="22">
        <v>1058</v>
      </c>
      <c r="H42" s="22"/>
      <c r="I42" s="22">
        <v>245</v>
      </c>
      <c r="J42" s="22"/>
      <c r="K42" s="22">
        <v>1303</v>
      </c>
      <c r="L42" s="22">
        <v>9572</v>
      </c>
      <c r="M42" s="22">
        <v>22556</v>
      </c>
      <c r="N42" s="22">
        <v>59099</v>
      </c>
      <c r="O42" s="22">
        <v>8269</v>
      </c>
      <c r="P42" s="22">
        <v>246</v>
      </c>
      <c r="Q42" s="22"/>
      <c r="R42" s="22">
        <v>68</v>
      </c>
      <c r="S42" s="22"/>
      <c r="T42" s="22">
        <v>116289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8" thickBot="1" x14ac:dyDescent="0.25">
      <c r="A43" s="21">
        <v>43926</v>
      </c>
      <c r="B43" s="83">
        <v>40</v>
      </c>
      <c r="C43" s="23">
        <v>11278</v>
      </c>
      <c r="D43" s="70">
        <v>11278</v>
      </c>
      <c r="E43" s="22">
        <v>81087</v>
      </c>
      <c r="F43" s="22">
        <v>86370</v>
      </c>
      <c r="G43" s="22">
        <v>1075</v>
      </c>
      <c r="H43" s="22"/>
      <c r="I43" s="22">
        <v>251</v>
      </c>
      <c r="J43" s="22"/>
      <c r="K43" s="22">
        <v>1326</v>
      </c>
      <c r="L43" s="22">
        <v>10183</v>
      </c>
      <c r="M43" s="22">
        <v>22858</v>
      </c>
      <c r="N43" s="22">
        <v>65045</v>
      </c>
      <c r="O43" s="22">
        <v>8857</v>
      </c>
      <c r="P43" s="22">
        <v>266</v>
      </c>
      <c r="Q43" s="22"/>
      <c r="R43" s="22">
        <v>75</v>
      </c>
      <c r="S43" s="22"/>
      <c r="T43" s="22">
        <v>123005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8" thickBot="1" x14ac:dyDescent="0.25">
      <c r="A44" s="21">
        <v>43927</v>
      </c>
      <c r="B44" s="83">
        <v>41</v>
      </c>
      <c r="C44" s="23">
        <v>11730</v>
      </c>
      <c r="D44" s="70">
        <v>11730</v>
      </c>
      <c r="E44" s="22">
        <v>86370</v>
      </c>
      <c r="F44" s="22">
        <v>91794</v>
      </c>
      <c r="G44" s="22">
        <v>1084</v>
      </c>
      <c r="H44" s="22"/>
      <c r="I44" s="22">
        <v>267</v>
      </c>
      <c r="J44" s="22"/>
      <c r="K44" s="22">
        <v>1351</v>
      </c>
      <c r="L44" s="22">
        <v>10908</v>
      </c>
      <c r="M44" s="22">
        <v>23209</v>
      </c>
      <c r="N44" s="22">
        <v>70130</v>
      </c>
      <c r="O44" s="22">
        <v>9557</v>
      </c>
      <c r="P44" s="22">
        <v>295</v>
      </c>
      <c r="Q44" s="22"/>
      <c r="R44" s="22">
        <v>75</v>
      </c>
      <c r="S44" s="22"/>
      <c r="T44" s="22">
        <v>132191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8" thickBot="1" x14ac:dyDescent="0.25">
      <c r="A45" s="21">
        <v>43928</v>
      </c>
      <c r="B45" s="83">
        <v>42</v>
      </c>
      <c r="C45" s="23">
        <v>12442</v>
      </c>
      <c r="D45" s="70">
        <v>12442</v>
      </c>
      <c r="E45" s="22">
        <v>91794</v>
      </c>
      <c r="F45" s="22">
        <v>99730</v>
      </c>
      <c r="G45" s="22">
        <v>1099</v>
      </c>
      <c r="H45" s="22"/>
      <c r="I45" s="22">
        <v>270</v>
      </c>
      <c r="J45" s="22"/>
      <c r="K45" s="22">
        <v>1369</v>
      </c>
      <c r="L45" s="22">
        <v>11279</v>
      </c>
      <c r="M45" s="22">
        <v>23470</v>
      </c>
      <c r="N45" s="22">
        <v>75564</v>
      </c>
      <c r="O45" s="22">
        <v>9910</v>
      </c>
      <c r="P45" s="22">
        <v>311</v>
      </c>
      <c r="Q45" s="22"/>
      <c r="R45" s="22">
        <v>140</v>
      </c>
      <c r="S45" s="22"/>
      <c r="T45" s="22">
        <v>142748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8" thickBot="1" x14ac:dyDescent="0.25">
      <c r="A46" s="21">
        <v>43929</v>
      </c>
      <c r="B46" s="83">
        <v>43</v>
      </c>
      <c r="C46" s="23">
        <v>13141</v>
      </c>
      <c r="D46" s="70">
        <v>13141</v>
      </c>
      <c r="E46" s="22">
        <v>99730</v>
      </c>
      <c r="F46" s="22">
        <v>104886</v>
      </c>
      <c r="G46" s="22">
        <v>1180</v>
      </c>
      <c r="H46" s="22"/>
      <c r="I46" s="22">
        <v>271</v>
      </c>
      <c r="J46" s="22"/>
      <c r="K46" s="22">
        <v>1451</v>
      </c>
      <c r="L46" s="22">
        <v>11913</v>
      </c>
      <c r="M46" s="22">
        <v>25070</v>
      </c>
      <c r="N46" s="22">
        <v>82846</v>
      </c>
      <c r="O46" s="22">
        <v>10462</v>
      </c>
      <c r="P46" s="22">
        <v>345</v>
      </c>
      <c r="Q46" s="22"/>
      <c r="R46" s="22">
        <v>184</v>
      </c>
      <c r="S46" s="22"/>
      <c r="T46" s="22">
        <v>154150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8" thickBot="1" x14ac:dyDescent="0.25">
      <c r="A47" s="21">
        <v>43930</v>
      </c>
      <c r="B47" s="83">
        <v>44</v>
      </c>
      <c r="C47" s="23">
        <v>13956</v>
      </c>
      <c r="D47" s="70">
        <v>13956</v>
      </c>
      <c r="E47" s="22">
        <v>104886</v>
      </c>
      <c r="F47" s="22">
        <v>115158</v>
      </c>
      <c r="G47" s="22">
        <v>1211</v>
      </c>
      <c r="H47" s="22"/>
      <c r="I47" s="22">
        <v>245</v>
      </c>
      <c r="J47" s="22"/>
      <c r="K47" s="22">
        <v>1456</v>
      </c>
      <c r="L47" s="22">
        <v>12565</v>
      </c>
      <c r="M47" s="22">
        <v>24881</v>
      </c>
      <c r="N47" s="22">
        <v>85842</v>
      </c>
      <c r="O47" s="22">
        <v>11109</v>
      </c>
      <c r="P47" s="22">
        <v>380</v>
      </c>
      <c r="Q47" s="22"/>
      <c r="R47" s="22">
        <v>196</v>
      </c>
      <c r="S47" s="22"/>
      <c r="T47" s="22">
        <v>166359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8" thickBot="1" x14ac:dyDescent="0.25">
      <c r="A48" s="21">
        <v>43931</v>
      </c>
      <c r="B48" s="83">
        <v>45</v>
      </c>
      <c r="C48" s="23">
        <v>15742</v>
      </c>
      <c r="D48" s="70">
        <v>15472</v>
      </c>
      <c r="E48" s="22">
        <v>115158</v>
      </c>
      <c r="F48" s="22">
        <v>123564</v>
      </c>
      <c r="G48" s="22">
        <v>1173</v>
      </c>
      <c r="H48" s="22"/>
      <c r="I48" s="22">
        <v>241</v>
      </c>
      <c r="J48" s="22"/>
      <c r="K48" s="22">
        <v>1414</v>
      </c>
      <c r="L48" s="22">
        <v>13342</v>
      </c>
      <c r="M48" s="22">
        <v>24708</v>
      </c>
      <c r="N48" s="22">
        <v>97401</v>
      </c>
      <c r="O48" s="22">
        <v>11928</v>
      </c>
      <c r="P48" s="22">
        <v>409</v>
      </c>
      <c r="Q48" s="22"/>
      <c r="R48" s="22">
        <v>205</v>
      </c>
      <c r="S48" s="22"/>
      <c r="T48" s="22">
        <v>176546</v>
      </c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20" ht="17" thickBot="1" x14ac:dyDescent="0.25">
      <c r="A49" s="21">
        <v>43932</v>
      </c>
      <c r="B49" s="83">
        <v>46</v>
      </c>
      <c r="C49" s="23">
        <v>15987</v>
      </c>
      <c r="D49" s="70">
        <v>15987</v>
      </c>
      <c r="E49" s="22">
        <v>123564</v>
      </c>
      <c r="F49" s="22">
        <v>130300</v>
      </c>
      <c r="G49" s="22">
        <v>1179</v>
      </c>
      <c r="H49" s="22"/>
      <c r="I49" s="22">
        <v>226</v>
      </c>
      <c r="J49" s="22"/>
      <c r="K49" s="22">
        <v>1405</v>
      </c>
      <c r="L49" s="22">
        <v>15074</v>
      </c>
      <c r="M49" s="22">
        <v>25914</v>
      </c>
      <c r="N49" s="22">
        <v>103583</v>
      </c>
      <c r="O49" s="22">
        <v>13669</v>
      </c>
      <c r="P49" s="22">
        <v>435</v>
      </c>
      <c r="Q49" s="22"/>
      <c r="R49" s="22">
        <v>233</v>
      </c>
      <c r="S49" s="22"/>
      <c r="T49" s="22">
        <v>185647</v>
      </c>
    </row>
    <row r="50" spans="1:20" ht="17" thickBot="1" x14ac:dyDescent="0.25">
      <c r="A50" s="21">
        <v>43933</v>
      </c>
      <c r="B50" s="83">
        <v>47</v>
      </c>
      <c r="C50" s="23">
        <v>16585</v>
      </c>
      <c r="D50" s="70">
        <v>16585</v>
      </c>
      <c r="E50" s="22">
        <v>130300</v>
      </c>
      <c r="F50" s="22">
        <v>136243</v>
      </c>
      <c r="G50" s="22">
        <v>1175</v>
      </c>
      <c r="H50" s="22"/>
      <c r="I50" s="22">
        <v>233</v>
      </c>
      <c r="J50" s="22"/>
      <c r="K50" s="22">
        <v>1408</v>
      </c>
      <c r="L50" s="22">
        <v>15251</v>
      </c>
      <c r="M50" s="22">
        <v>25432</v>
      </c>
      <c r="N50" s="22">
        <v>110352</v>
      </c>
      <c r="O50" s="22">
        <v>13843</v>
      </c>
      <c r="P50" s="22">
        <v>470</v>
      </c>
      <c r="Q50" s="22"/>
      <c r="R50" s="22">
        <v>266</v>
      </c>
      <c r="S50" s="22"/>
      <c r="T50" s="22">
        <v>190857</v>
      </c>
    </row>
    <row r="51" spans="1:20" ht="17" thickBot="1" x14ac:dyDescent="0.25">
      <c r="A51" s="21">
        <v>43934</v>
      </c>
      <c r="B51" s="83">
        <v>48</v>
      </c>
      <c r="C51" s="23">
        <v>16949</v>
      </c>
      <c r="D51" s="70">
        <v>16934</v>
      </c>
      <c r="E51" s="22">
        <v>136243</v>
      </c>
      <c r="F51" s="22">
        <v>139184</v>
      </c>
      <c r="G51" s="22">
        <v>1177</v>
      </c>
      <c r="H51" s="22"/>
      <c r="I51" s="22">
        <v>228</v>
      </c>
      <c r="J51" s="22"/>
      <c r="K51" s="22">
        <v>1405</v>
      </c>
      <c r="L51" s="22">
        <v>15804</v>
      </c>
      <c r="M51" s="22">
        <v>25042</v>
      </c>
      <c r="N51" s="22">
        <v>115047</v>
      </c>
      <c r="O51" s="22">
        <v>14399</v>
      </c>
      <c r="P51" s="22">
        <v>504</v>
      </c>
      <c r="Q51" s="22"/>
      <c r="R51" s="22">
        <v>277</v>
      </c>
      <c r="S51" s="22"/>
      <c r="T51" s="22">
        <v>199743</v>
      </c>
    </row>
    <row r="52" spans="1:20" ht="17" thickBot="1" x14ac:dyDescent="0.25">
      <c r="A52" s="21">
        <v>43935</v>
      </c>
      <c r="B52" s="83">
        <v>49</v>
      </c>
      <c r="C52" s="23">
        <v>17448</v>
      </c>
      <c r="D52" s="70">
        <v>17448</v>
      </c>
      <c r="E52" s="22">
        <v>139184</v>
      </c>
      <c r="F52" s="22">
        <v>142514</v>
      </c>
      <c r="G52" s="22">
        <v>1187</v>
      </c>
      <c r="H52" s="22"/>
      <c r="I52" s="22">
        <v>188</v>
      </c>
      <c r="J52" s="22"/>
      <c r="K52" s="22">
        <v>1375</v>
      </c>
      <c r="L52" s="22">
        <v>16137</v>
      </c>
      <c r="M52" s="22">
        <v>26989</v>
      </c>
      <c r="N52" s="22">
        <v>118986</v>
      </c>
      <c r="O52" s="22">
        <v>14762</v>
      </c>
      <c r="P52" s="22">
        <v>535</v>
      </c>
      <c r="Q52" s="22"/>
      <c r="R52" s="22">
        <v>277</v>
      </c>
      <c r="S52" s="22"/>
      <c r="T52" s="22">
        <v>211663</v>
      </c>
    </row>
    <row r="53" spans="1:20" ht="17" thickBot="1" x14ac:dyDescent="0.25">
      <c r="A53" s="21">
        <v>43936</v>
      </c>
      <c r="B53" s="83">
        <v>50</v>
      </c>
      <c r="C53" s="23">
        <v>18091</v>
      </c>
      <c r="D53" s="70">
        <v>18091</v>
      </c>
      <c r="E53" s="22">
        <v>142514</v>
      </c>
      <c r="F53" s="22">
        <v>150804</v>
      </c>
      <c r="G53" s="22">
        <v>1227</v>
      </c>
      <c r="H53" s="22"/>
      <c r="I53" s="22">
        <v>218</v>
      </c>
      <c r="J53" s="22"/>
      <c r="K53" s="22">
        <v>1445</v>
      </c>
      <c r="L53" s="22">
        <v>16534</v>
      </c>
      <c r="M53" s="22">
        <v>23265</v>
      </c>
      <c r="N53" s="22">
        <v>122592</v>
      </c>
      <c r="O53" s="22">
        <v>15089</v>
      </c>
      <c r="P53" s="22">
        <v>567</v>
      </c>
      <c r="Q53" s="22"/>
      <c r="R53" s="22">
        <v>347</v>
      </c>
      <c r="S53" s="22"/>
      <c r="T53" s="22">
        <v>225291</v>
      </c>
    </row>
    <row r="54" spans="1:20" ht="17" thickBot="1" x14ac:dyDescent="0.25">
      <c r="A54" s="21">
        <v>43937</v>
      </c>
      <c r="B54" s="83">
        <v>51</v>
      </c>
      <c r="C54" s="23">
        <v>18841</v>
      </c>
      <c r="D54" s="70">
        <v>18841</v>
      </c>
      <c r="E54" s="22">
        <v>150804</v>
      </c>
      <c r="F54" s="22">
        <v>154727</v>
      </c>
      <c r="G54" s="22">
        <v>1200</v>
      </c>
      <c r="H54" s="22"/>
      <c r="I54" s="22">
        <v>208</v>
      </c>
      <c r="J54" s="22"/>
      <c r="K54" s="22">
        <v>1408</v>
      </c>
      <c r="L54" s="22">
        <v>17109</v>
      </c>
      <c r="M54" s="22">
        <v>26144</v>
      </c>
      <c r="N54" s="22">
        <v>128653</v>
      </c>
      <c r="O54" s="22">
        <v>15701</v>
      </c>
      <c r="P54" s="22">
        <v>599</v>
      </c>
      <c r="Q54" s="22"/>
      <c r="R54" s="22">
        <v>383</v>
      </c>
      <c r="S54" s="22"/>
      <c r="T54" s="22">
        <v>238691</v>
      </c>
    </row>
    <row r="55" spans="1:20" ht="17" thickBot="1" x14ac:dyDescent="0.25">
      <c r="A55" s="21">
        <v>43938</v>
      </c>
      <c r="B55" s="83">
        <v>52</v>
      </c>
      <c r="C55" s="23">
        <v>19022</v>
      </c>
      <c r="D55" s="70">
        <v>19022</v>
      </c>
      <c r="E55" s="22">
        <v>154727</v>
      </c>
      <c r="F55" s="22">
        <v>158940</v>
      </c>
      <c r="G55" s="22">
        <v>1302</v>
      </c>
      <c r="H55" s="22"/>
      <c r="I55" s="22">
        <v>229</v>
      </c>
      <c r="J55" s="22"/>
      <c r="K55" s="22">
        <v>1531</v>
      </c>
      <c r="L55" s="22">
        <v>17793</v>
      </c>
      <c r="M55" s="22">
        <v>29023</v>
      </c>
      <c r="N55" s="22">
        <v>134714</v>
      </c>
      <c r="O55" s="22">
        <v>16262</v>
      </c>
      <c r="P55" s="22">
        <v>629</v>
      </c>
      <c r="Q55" s="22"/>
      <c r="R55" s="22">
        <v>419</v>
      </c>
      <c r="S55" s="22"/>
      <c r="T55" s="22">
        <v>253408</v>
      </c>
    </row>
    <row r="56" spans="1:20" ht="17" thickBot="1" x14ac:dyDescent="0.25">
      <c r="A56" s="21">
        <v>43939</v>
      </c>
      <c r="B56" s="83">
        <v>53</v>
      </c>
      <c r="C56" s="23">
        <v>19685</v>
      </c>
      <c r="D56" s="70">
        <v>19685</v>
      </c>
      <c r="E56" s="22">
        <v>158940</v>
      </c>
      <c r="F56" s="22">
        <v>162711</v>
      </c>
      <c r="G56" s="22">
        <v>1284</v>
      </c>
      <c r="H56" s="22"/>
      <c r="I56" s="22">
        <v>222</v>
      </c>
      <c r="J56" s="22"/>
      <c r="K56" s="22">
        <v>1506</v>
      </c>
      <c r="L56" s="22">
        <v>17846</v>
      </c>
      <c r="M56" s="22">
        <v>25456</v>
      </c>
      <c r="N56" s="22">
        <v>135113</v>
      </c>
      <c r="O56" s="22">
        <v>16340</v>
      </c>
      <c r="P56" s="22">
        <v>657</v>
      </c>
      <c r="Q56" s="22"/>
      <c r="R56" s="22">
        <v>519</v>
      </c>
      <c r="S56" s="22"/>
      <c r="T56" s="22">
        <v>266187</v>
      </c>
    </row>
    <row r="57" spans="1:20" ht="17" thickBot="1" x14ac:dyDescent="0.25">
      <c r="A57" s="21">
        <v>43940</v>
      </c>
      <c r="B57" s="83">
        <v>54</v>
      </c>
      <c r="C57" s="23">
        <v>20206</v>
      </c>
      <c r="D57" s="70">
        <v>20206</v>
      </c>
      <c r="E57" s="22">
        <v>162711</v>
      </c>
      <c r="F57" s="22">
        <v>187604</v>
      </c>
      <c r="G57" s="22">
        <v>1253</v>
      </c>
      <c r="H57" s="22"/>
      <c r="I57" s="22">
        <v>228</v>
      </c>
      <c r="J57" s="22"/>
      <c r="K57" s="22">
        <v>1481</v>
      </c>
      <c r="L57" s="22">
        <v>18388</v>
      </c>
      <c r="M57" s="22">
        <v>25456</v>
      </c>
      <c r="N57" s="22">
        <v>137869</v>
      </c>
      <c r="O57" s="22">
        <v>16907</v>
      </c>
      <c r="P57" s="22">
        <v>687</v>
      </c>
      <c r="Q57" s="22"/>
      <c r="R57" s="22">
        <v>610</v>
      </c>
      <c r="S57" s="22"/>
      <c r="T57" s="22">
        <v>275689</v>
      </c>
    </row>
    <row r="58" spans="1:20" ht="17" thickBot="1" x14ac:dyDescent="0.25">
      <c r="A58" s="21">
        <v>43941</v>
      </c>
      <c r="B58" s="83">
        <v>55</v>
      </c>
      <c r="C58" s="23">
        <v>20863</v>
      </c>
      <c r="D58" s="70">
        <v>20863</v>
      </c>
      <c r="E58" s="22">
        <v>187604</v>
      </c>
      <c r="F58" s="22">
        <v>198353</v>
      </c>
      <c r="G58" s="22">
        <v>1243</v>
      </c>
      <c r="H58" s="22"/>
      <c r="I58" s="22">
        <v>224</v>
      </c>
      <c r="J58" s="22"/>
      <c r="K58" s="22">
        <v>1467</v>
      </c>
      <c r="L58" s="22">
        <v>18882</v>
      </c>
      <c r="M58" s="22">
        <v>27947</v>
      </c>
      <c r="N58" s="22">
        <v>162439</v>
      </c>
      <c r="O58" s="22">
        <v>17415</v>
      </c>
      <c r="P58" s="22">
        <v>714</v>
      </c>
      <c r="Q58" s="22"/>
      <c r="R58" s="22">
        <v>610</v>
      </c>
      <c r="S58" s="22"/>
      <c r="T58" s="22">
        <v>286690</v>
      </c>
    </row>
    <row r="59" spans="1:20" ht="17" thickBot="1" x14ac:dyDescent="0.25">
      <c r="A59" s="21">
        <v>43942</v>
      </c>
      <c r="B59" s="83">
        <v>56</v>
      </c>
      <c r="C59" s="23">
        <v>21379</v>
      </c>
      <c r="D59" s="70">
        <v>21379</v>
      </c>
      <c r="E59" s="22">
        <v>198353</v>
      </c>
      <c r="F59" s="22">
        <v>202769</v>
      </c>
      <c r="G59" s="22">
        <v>1208</v>
      </c>
      <c r="H59" s="22"/>
      <c r="I59" s="22">
        <v>215</v>
      </c>
      <c r="J59" s="22"/>
      <c r="K59" s="22">
        <v>1423</v>
      </c>
      <c r="L59" s="22">
        <v>19518</v>
      </c>
      <c r="M59" s="22">
        <v>30805</v>
      </c>
      <c r="N59" s="22">
        <v>172751</v>
      </c>
      <c r="O59" s="22">
        <v>18095</v>
      </c>
      <c r="P59" s="22">
        <v>735</v>
      </c>
      <c r="Q59" s="22"/>
      <c r="R59" s="22">
        <v>610</v>
      </c>
      <c r="S59" s="22"/>
      <c r="T59" s="22">
        <v>301519</v>
      </c>
    </row>
    <row r="60" spans="1:20" ht="17" thickBot="1" x14ac:dyDescent="0.25">
      <c r="A60" s="21">
        <v>43943</v>
      </c>
      <c r="B60" s="83">
        <v>57</v>
      </c>
      <c r="C60" s="23">
        <v>21982</v>
      </c>
      <c r="D60" s="70">
        <v>21982</v>
      </c>
      <c r="E60" s="22">
        <v>202769</v>
      </c>
      <c r="F60" s="22">
        <v>210302</v>
      </c>
      <c r="G60" s="22">
        <v>1172</v>
      </c>
      <c r="H60" s="22"/>
      <c r="I60" s="22">
        <v>213</v>
      </c>
      <c r="J60" s="22"/>
      <c r="K60" s="22">
        <v>1385</v>
      </c>
      <c r="L60" s="22">
        <v>19700</v>
      </c>
      <c r="M60" s="22">
        <v>30646</v>
      </c>
      <c r="N60" s="22">
        <v>176381</v>
      </c>
      <c r="O60" s="22">
        <v>18315</v>
      </c>
      <c r="P60" s="22">
        <v>762</v>
      </c>
      <c r="Q60" s="22"/>
      <c r="R60" s="22">
        <v>917</v>
      </c>
      <c r="S60" s="22"/>
      <c r="T60" s="22">
        <v>316951</v>
      </c>
    </row>
    <row r="61" spans="1:20" ht="17" thickBot="1" x14ac:dyDescent="0.25">
      <c r="A61" s="21">
        <v>43944</v>
      </c>
      <c r="B61" s="83">
        <v>58</v>
      </c>
      <c r="C61" s="23">
        <v>22353</v>
      </c>
      <c r="D61" s="70">
        <v>22353</v>
      </c>
      <c r="E61" s="22">
        <v>210302</v>
      </c>
      <c r="F61" s="22">
        <v>219848</v>
      </c>
      <c r="G61" s="22">
        <v>1146</v>
      </c>
      <c r="H61" s="22"/>
      <c r="I61" s="22">
        <v>207</v>
      </c>
      <c r="J61" s="22"/>
      <c r="K61" s="22">
        <v>1353</v>
      </c>
      <c r="L61" s="22">
        <v>20054</v>
      </c>
      <c r="M61" s="22">
        <v>30646</v>
      </c>
      <c r="N61" s="22">
        <v>185101</v>
      </c>
      <c r="O61" s="22">
        <v>18701</v>
      </c>
      <c r="P61" s="22">
        <v>785</v>
      </c>
      <c r="Q61" s="22"/>
      <c r="R61" s="22">
        <v>1143</v>
      </c>
      <c r="S61" s="22"/>
      <c r="T61" s="22">
        <v>332041</v>
      </c>
    </row>
    <row r="62" spans="1:20" ht="17" thickBot="1" x14ac:dyDescent="0.25">
      <c r="A62" s="21">
        <v>43945</v>
      </c>
      <c r="B62" s="83">
        <v>59</v>
      </c>
      <c r="C62" s="23">
        <v>22797</v>
      </c>
      <c r="D62" s="70">
        <v>22797</v>
      </c>
      <c r="E62" s="22">
        <v>219848</v>
      </c>
      <c r="F62" s="22">
        <v>227393</v>
      </c>
      <c r="G62" s="22">
        <v>1095</v>
      </c>
      <c r="H62" s="22"/>
      <c r="I62" s="22">
        <v>204</v>
      </c>
      <c r="J62" s="22"/>
      <c r="K62" s="22">
        <v>1299</v>
      </c>
      <c r="L62" s="22">
        <v>20332</v>
      </c>
      <c r="M62" s="22">
        <v>30342</v>
      </c>
      <c r="N62" s="22">
        <v>193347</v>
      </c>
      <c r="O62" s="22">
        <v>19033</v>
      </c>
      <c r="P62" s="22">
        <v>820</v>
      </c>
      <c r="Q62" s="22"/>
      <c r="R62" s="22">
        <v>1201</v>
      </c>
      <c r="S62" s="22"/>
      <c r="T62" s="22">
        <v>346762</v>
      </c>
    </row>
    <row r="63" spans="1:20" ht="17" thickBot="1" x14ac:dyDescent="0.25">
      <c r="A63" s="21">
        <v>43946</v>
      </c>
      <c r="B63" s="83">
        <v>60</v>
      </c>
      <c r="C63" s="22">
        <v>23392</v>
      </c>
      <c r="D63" s="70">
        <v>23392</v>
      </c>
      <c r="E63" s="22">
        <v>227393</v>
      </c>
      <c r="F63" s="22">
        <v>231737</v>
      </c>
      <c r="G63" s="22">
        <v>1068</v>
      </c>
      <c r="H63" s="22"/>
      <c r="I63" s="22">
        <v>188</v>
      </c>
      <c r="J63" s="22"/>
      <c r="K63" s="22">
        <v>1256</v>
      </c>
      <c r="L63" s="22">
        <v>20715</v>
      </c>
      <c r="M63" s="22">
        <v>29621</v>
      </c>
      <c r="N63" s="22">
        <v>200219</v>
      </c>
      <c r="O63" s="22">
        <v>19459</v>
      </c>
      <c r="P63" s="22">
        <v>854</v>
      </c>
      <c r="Q63" s="22"/>
      <c r="R63" s="22">
        <v>1228</v>
      </c>
      <c r="S63" s="22"/>
      <c r="T63" s="22">
        <v>360195</v>
      </c>
    </row>
    <row r="64" spans="1:20" ht="17" thickBot="1" x14ac:dyDescent="0.25">
      <c r="A64" s="21">
        <v>43947</v>
      </c>
      <c r="B64" s="83">
        <v>61</v>
      </c>
      <c r="C64" s="22"/>
      <c r="D64" s="84">
        <v>23864</v>
      </c>
      <c r="E64" s="22">
        <v>231737</v>
      </c>
      <c r="F64" s="22">
        <v>236410</v>
      </c>
      <c r="G64" s="22">
        <v>1040</v>
      </c>
      <c r="H64" s="22"/>
      <c r="I64" s="22">
        <v>186</v>
      </c>
      <c r="J64" s="22"/>
      <c r="K64" s="22">
        <v>1226</v>
      </c>
      <c r="L64" s="22">
        <v>21235</v>
      </c>
      <c r="M64" s="22">
        <v>29932</v>
      </c>
      <c r="N64" s="22">
        <v>203562</v>
      </c>
      <c r="O64" s="22">
        <v>20009</v>
      </c>
      <c r="P64" s="22">
        <v>880</v>
      </c>
      <c r="Q64" s="22"/>
      <c r="R64" s="22">
        <v>1277</v>
      </c>
      <c r="S64" s="22"/>
      <c r="T64" s="22">
        <v>368428</v>
      </c>
    </row>
    <row r="65" spans="1:20" ht="17" thickBot="1" x14ac:dyDescent="0.25">
      <c r="A65" s="21">
        <v>43948</v>
      </c>
      <c r="B65" s="83">
        <v>62</v>
      </c>
      <c r="C65" s="22"/>
      <c r="D65" s="84">
        <v>24027</v>
      </c>
      <c r="E65" s="22">
        <v>236229</v>
      </c>
      <c r="F65" s="22">
        <v>237571</v>
      </c>
      <c r="G65" s="22">
        <v>1005</v>
      </c>
      <c r="H65" s="22"/>
      <c r="I65" s="22">
        <v>182</v>
      </c>
      <c r="J65" s="22"/>
      <c r="K65" s="22">
        <v>1187</v>
      </c>
      <c r="L65" s="22">
        <v>21451</v>
      </c>
      <c r="M65" s="22">
        <v>30453</v>
      </c>
      <c r="N65" s="22">
        <v>207873</v>
      </c>
      <c r="O65" s="22">
        <v>20264</v>
      </c>
      <c r="P65" s="22">
        <v>903</v>
      </c>
      <c r="Q65" s="22"/>
      <c r="R65" s="22">
        <v>1329</v>
      </c>
      <c r="S65" s="22"/>
      <c r="T65" s="22">
        <v>380572</v>
      </c>
    </row>
    <row r="66" spans="1:20" ht="17" thickBot="1" x14ac:dyDescent="0.25">
      <c r="A66" s="21">
        <v>43949</v>
      </c>
      <c r="B66" s="83">
        <v>63</v>
      </c>
      <c r="C66" s="22"/>
      <c r="D66" s="84">
        <v>24322</v>
      </c>
      <c r="E66" s="22">
        <v>237390</v>
      </c>
      <c r="F66" s="22">
        <v>239065</v>
      </c>
      <c r="G66" s="22">
        <v>995</v>
      </c>
      <c r="H66" s="22"/>
      <c r="I66" s="22">
        <v>176</v>
      </c>
      <c r="J66" s="22"/>
      <c r="K66" s="22">
        <v>1171</v>
      </c>
      <c r="L66" s="22">
        <v>21561</v>
      </c>
      <c r="M66" s="22">
        <v>30703</v>
      </c>
      <c r="N66" s="22">
        <v>208453</v>
      </c>
      <c r="O66" s="22">
        <v>20390</v>
      </c>
      <c r="P66" s="22">
        <v>928</v>
      </c>
      <c r="Q66" s="22"/>
      <c r="R66" s="22">
        <v>1357</v>
      </c>
      <c r="S66" s="22"/>
      <c r="T66" s="22">
        <v>396061</v>
      </c>
    </row>
    <row r="67" spans="1:20" ht="17" thickBot="1" x14ac:dyDescent="0.25">
      <c r="A67" s="21">
        <v>43950</v>
      </c>
      <c r="B67" s="83">
        <v>64</v>
      </c>
      <c r="C67" s="22"/>
      <c r="D67" s="84">
        <v>24505</v>
      </c>
      <c r="E67" s="22">
        <v>238887</v>
      </c>
      <c r="F67" s="22">
        <v>243655</v>
      </c>
      <c r="G67" s="22">
        <v>936</v>
      </c>
      <c r="H67" s="22"/>
      <c r="I67" s="22">
        <v>172</v>
      </c>
      <c r="J67" s="22"/>
      <c r="K67" s="22">
        <v>1149</v>
      </c>
      <c r="L67" s="22">
        <v>21827</v>
      </c>
      <c r="M67" s="22">
        <v>29559</v>
      </c>
      <c r="N67" s="22">
        <v>211180</v>
      </c>
      <c r="O67" s="22">
        <v>20913</v>
      </c>
      <c r="P67" s="22">
        <v>948</v>
      </c>
      <c r="Q67" s="22"/>
      <c r="R67" s="22">
        <v>1369</v>
      </c>
      <c r="S67" s="22"/>
      <c r="T67" s="22">
        <v>410775</v>
      </c>
    </row>
    <row r="68" spans="1:20" ht="17" thickBot="1" x14ac:dyDescent="0.25">
      <c r="A68" s="21">
        <v>43951</v>
      </c>
      <c r="B68" s="83">
        <v>65</v>
      </c>
      <c r="C68" s="22"/>
      <c r="D68" s="84">
        <v>25056</v>
      </c>
      <c r="E68" s="22">
        <v>243655</v>
      </c>
      <c r="F68" s="22">
        <v>247696</v>
      </c>
      <c r="G68" s="22">
        <v>980</v>
      </c>
      <c r="H68" s="22"/>
      <c r="I68" s="22">
        <v>169</v>
      </c>
      <c r="J68" s="22"/>
      <c r="K68" s="22">
        <v>1140</v>
      </c>
      <c r="L68" s="22">
        <v>22062</v>
      </c>
      <c r="M68" s="22">
        <v>29568</v>
      </c>
      <c r="N68" s="22">
        <v>215325</v>
      </c>
      <c r="O68" s="22">
        <v>21397</v>
      </c>
      <c r="P68" s="22">
        <v>973</v>
      </c>
      <c r="Q68" s="22"/>
      <c r="R68" s="22">
        <v>1470</v>
      </c>
      <c r="S68" s="22"/>
      <c r="T68" s="22">
        <v>426836</v>
      </c>
    </row>
    <row r="69" spans="1:20" ht="17" thickBot="1" x14ac:dyDescent="0.25">
      <c r="A69" s="21">
        <v>43952</v>
      </c>
      <c r="B69" s="83">
        <v>66</v>
      </c>
      <c r="C69" s="22"/>
      <c r="D69" s="84">
        <v>25351</v>
      </c>
      <c r="E69" s="22">
        <v>250905</v>
      </c>
      <c r="F69" s="22">
        <v>251269</v>
      </c>
      <c r="G69" s="22">
        <v>892</v>
      </c>
      <c r="H69" s="22"/>
      <c r="I69" s="22">
        <v>154</v>
      </c>
      <c r="J69" s="22"/>
      <c r="K69" s="22">
        <v>1046</v>
      </c>
      <c r="L69" s="22">
        <v>22333</v>
      </c>
      <c r="M69" s="22">
        <v>29756</v>
      </c>
      <c r="N69" s="22">
        <v>222090</v>
      </c>
      <c r="O69" s="22">
        <v>21287</v>
      </c>
      <c r="P69" s="22">
        <v>1007</v>
      </c>
      <c r="Q69" s="22"/>
      <c r="R69" s="22">
        <v>1647</v>
      </c>
      <c r="S69" s="22"/>
      <c r="T69" s="22"/>
    </row>
    <row r="70" spans="1:20" ht="17" thickBot="1" x14ac:dyDescent="0.25">
      <c r="A70" s="21">
        <v>43953</v>
      </c>
      <c r="B70" s="83">
        <v>67</v>
      </c>
      <c r="C70" s="23">
        <v>25190</v>
      </c>
      <c r="D70" s="70">
        <v>25190</v>
      </c>
      <c r="E70" s="22">
        <v>252728</v>
      </c>
      <c r="F70" s="22">
        <v>252728</v>
      </c>
      <c r="G70" s="22">
        <v>855</v>
      </c>
      <c r="H70" s="22"/>
      <c r="I70" s="22">
        <v>150</v>
      </c>
      <c r="J70" s="22"/>
      <c r="K70" s="22">
        <v>1005</v>
      </c>
      <c r="L70" s="22">
        <v>22476</v>
      </c>
      <c r="M70" s="22">
        <v>27895</v>
      </c>
      <c r="N70" s="22">
        <v>223777</v>
      </c>
      <c r="O70" s="22">
        <v>21471</v>
      </c>
      <c r="P70" s="22">
        <v>1043</v>
      </c>
      <c r="Q70" s="22"/>
      <c r="R70" s="22">
        <v>1671</v>
      </c>
      <c r="S70" s="22"/>
      <c r="T70" s="22"/>
    </row>
    <row r="71" spans="1:20" ht="17" thickBot="1" x14ac:dyDescent="0.25">
      <c r="A71" s="21">
        <v>43954</v>
      </c>
      <c r="B71" s="83">
        <v>68</v>
      </c>
      <c r="C71" s="23">
        <v>25282</v>
      </c>
      <c r="D71" s="70">
        <v>25282</v>
      </c>
      <c r="E71" s="22">
        <v>252889</v>
      </c>
      <c r="F71" s="22">
        <v>252889</v>
      </c>
      <c r="G71" s="22">
        <v>856</v>
      </c>
      <c r="H71" s="22"/>
      <c r="I71" s="22">
        <v>144</v>
      </c>
      <c r="J71" s="22"/>
      <c r="K71" s="22">
        <v>1000</v>
      </c>
      <c r="L71" s="22">
        <v>22550</v>
      </c>
      <c r="M71" s="22">
        <v>25324</v>
      </c>
      <c r="N71" s="22">
        <v>223916</v>
      </c>
      <c r="O71" s="22">
        <v>21550</v>
      </c>
      <c r="P71" s="22">
        <v>1043</v>
      </c>
      <c r="Q71" s="22"/>
      <c r="R71" s="22">
        <v>1689</v>
      </c>
      <c r="S71" s="22"/>
      <c r="T71" s="22"/>
    </row>
    <row r="72" spans="1:20" ht="17" thickBot="1" x14ac:dyDescent="0.25">
      <c r="A72" s="21">
        <v>43955</v>
      </c>
      <c r="B72" s="83">
        <v>69</v>
      </c>
      <c r="C72" s="23">
        <v>25524</v>
      </c>
      <c r="D72" s="70">
        <v>25524</v>
      </c>
      <c r="E72" s="22">
        <v>254510</v>
      </c>
      <c r="F72" s="22">
        <v>254510</v>
      </c>
      <c r="G72" s="22">
        <v>813</v>
      </c>
      <c r="H72" s="22"/>
      <c r="I72" s="22">
        <v>143</v>
      </c>
      <c r="J72" s="22"/>
      <c r="K72" s="22">
        <f>G72+I72</f>
        <v>956</v>
      </c>
      <c r="L72" s="22">
        <f>C72-P72-R72</f>
        <v>22749</v>
      </c>
      <c r="M72" s="22">
        <v>25081</v>
      </c>
      <c r="N72" s="22">
        <v>226226</v>
      </c>
      <c r="O72" s="22">
        <f>L72-G72-I72</f>
        <v>21793</v>
      </c>
      <c r="P72" s="22">
        <v>1063</v>
      </c>
      <c r="Q72" s="22"/>
      <c r="R72" s="22">
        <v>1712</v>
      </c>
      <c r="S72" s="22"/>
      <c r="T72" s="22"/>
    </row>
    <row r="73" spans="1:20" ht="17" thickBot="1" x14ac:dyDescent="0.25">
      <c r="A73" s="21">
        <v>43956</v>
      </c>
      <c r="B73" s="83">
        <v>70</v>
      </c>
      <c r="C73" s="23">
        <v>25702</v>
      </c>
      <c r="D73" s="70">
        <v>25702</v>
      </c>
      <c r="E73" s="22">
        <v>258488</v>
      </c>
      <c r="F73" s="22">
        <v>258488</v>
      </c>
      <c r="G73" s="22">
        <v>818</v>
      </c>
      <c r="H73" s="22"/>
      <c r="I73" s="22">
        <v>134</v>
      </c>
      <c r="J73" s="22"/>
      <c r="K73" s="22">
        <f>G73+I73</f>
        <v>952</v>
      </c>
      <c r="L73" s="22">
        <f>C73-P73-R73</f>
        <v>22885</v>
      </c>
      <c r="M73" s="22">
        <v>25066</v>
      </c>
      <c r="N73" s="22">
        <v>230115</v>
      </c>
      <c r="O73" s="22">
        <f>L73-G73-I73</f>
        <v>21933</v>
      </c>
      <c r="P73" s="22">
        <v>1074</v>
      </c>
      <c r="Q73" s="22"/>
      <c r="R73" s="22">
        <v>1743</v>
      </c>
      <c r="S73" s="22"/>
      <c r="T73" s="22"/>
    </row>
    <row r="74" spans="1:20" ht="17" thickBot="1" x14ac:dyDescent="0.25">
      <c r="A74" s="21">
        <v>43957</v>
      </c>
      <c r="B74" s="83">
        <v>71</v>
      </c>
      <c r="C74" s="23"/>
      <c r="D74" s="70"/>
      <c r="E74" s="22"/>
      <c r="F74" s="22"/>
      <c r="G74" s="22"/>
      <c r="H74" s="22"/>
      <c r="I74" s="22"/>
      <c r="J74" s="22"/>
      <c r="K74" s="22">
        <f>G74+I74</f>
        <v>0</v>
      </c>
      <c r="L74" s="22">
        <f>C74-P74-R74</f>
        <v>0</v>
      </c>
      <c r="M74" s="22"/>
      <c r="N74" s="22"/>
      <c r="O74" s="22">
        <f>L74-G74-I74</f>
        <v>0</v>
      </c>
      <c r="P74" s="22"/>
      <c r="Q74" s="22"/>
      <c r="R74" s="22"/>
      <c r="S74" s="22"/>
      <c r="T74" s="22"/>
    </row>
    <row r="75" spans="1:20" ht="17" thickBot="1" x14ac:dyDescent="0.25">
      <c r="A75" s="21">
        <v>43958</v>
      </c>
      <c r="B75" s="83">
        <v>72</v>
      </c>
      <c r="C75" s="23"/>
      <c r="D75" s="70"/>
      <c r="E75" s="22"/>
      <c r="F75" s="22"/>
      <c r="G75" s="22"/>
      <c r="H75" s="22"/>
      <c r="I75" s="22"/>
      <c r="J75" s="22"/>
      <c r="K75" s="22">
        <f>G75+I75</f>
        <v>0</v>
      </c>
      <c r="L75" s="22">
        <f>C75-P75-R75</f>
        <v>0</v>
      </c>
      <c r="M75" s="22"/>
      <c r="N75" s="22"/>
      <c r="O75" s="22">
        <f>L75-G75-I75</f>
        <v>0</v>
      </c>
      <c r="P75" s="22"/>
      <c r="Q75" s="22"/>
      <c r="R75" s="22"/>
      <c r="S75" s="22"/>
      <c r="T75" s="22"/>
    </row>
    <row r="76" spans="1:20" ht="17" thickBot="1" x14ac:dyDescent="0.25">
      <c r="A76" s="21">
        <v>43959</v>
      </c>
      <c r="B76" s="83">
        <v>73</v>
      </c>
      <c r="C76" s="23"/>
      <c r="D76" s="70"/>
      <c r="E76" s="22"/>
      <c r="F76" s="22"/>
      <c r="G76" s="22"/>
      <c r="H76" s="22"/>
      <c r="I76" s="22"/>
      <c r="J76" s="22"/>
      <c r="K76" s="22">
        <f>G76+I76</f>
        <v>0</v>
      </c>
      <c r="L76" s="22">
        <f>C76-P76-R76</f>
        <v>0</v>
      </c>
      <c r="M76" s="22"/>
      <c r="N76" s="22"/>
      <c r="O76" s="22">
        <f>L76-G76-I76</f>
        <v>0</v>
      </c>
      <c r="P76" s="22"/>
      <c r="Q76" s="22"/>
      <c r="R76" s="22"/>
      <c r="S76" s="22"/>
      <c r="T76" s="22"/>
    </row>
    <row r="77" spans="1:20" ht="17" thickBot="1" x14ac:dyDescent="0.25">
      <c r="A77" s="21">
        <v>43960</v>
      </c>
      <c r="B77" s="83">
        <v>74</v>
      </c>
      <c r="C77" s="23"/>
      <c r="D77" s="70"/>
      <c r="E77" s="22"/>
      <c r="F77" s="22"/>
      <c r="G77" s="22"/>
      <c r="H77" s="22"/>
      <c r="I77" s="22"/>
      <c r="J77" s="22"/>
      <c r="K77" s="22">
        <f>G77+I77</f>
        <v>0</v>
      </c>
      <c r="L77" s="22">
        <f>C77-P77-R77</f>
        <v>0</v>
      </c>
      <c r="M77" s="22"/>
      <c r="N77" s="22"/>
      <c r="O77" s="22">
        <f>L77-G77-I77</f>
        <v>0</v>
      </c>
      <c r="P77" s="22"/>
      <c r="Q77" s="22"/>
      <c r="R77" s="22"/>
      <c r="S77" s="22"/>
      <c r="T77" s="22"/>
    </row>
    <row r="78" spans="1:20" ht="17" thickBot="1" x14ac:dyDescent="0.25">
      <c r="A78" s="21">
        <v>43961</v>
      </c>
      <c r="B78" s="83">
        <v>75</v>
      </c>
      <c r="C78" s="23"/>
      <c r="D78" s="70"/>
      <c r="E78" s="22"/>
      <c r="F78" s="22"/>
      <c r="G78" s="22"/>
      <c r="H78" s="22"/>
      <c r="I78" s="22"/>
      <c r="J78" s="22"/>
      <c r="K78" s="22">
        <f>G78+I78</f>
        <v>0</v>
      </c>
      <c r="L78" s="22">
        <f>C78-P78-R78</f>
        <v>0</v>
      </c>
      <c r="M78" s="22"/>
      <c r="N78" s="22"/>
      <c r="O78" s="22">
        <f>L78-G78-I78</f>
        <v>0</v>
      </c>
      <c r="P78" s="22"/>
      <c r="Q78" s="22"/>
      <c r="R78" s="22"/>
      <c r="S78" s="22"/>
      <c r="T78" s="22"/>
    </row>
    <row r="79" spans="1:20" ht="17" thickBot="1" x14ac:dyDescent="0.25">
      <c r="A79" s="21">
        <v>43962</v>
      </c>
      <c r="B79" s="83">
        <v>76</v>
      </c>
      <c r="C79" s="23"/>
      <c r="D79" s="70"/>
      <c r="E79" s="22"/>
      <c r="F79" s="22"/>
      <c r="G79" s="22"/>
      <c r="H79" s="22"/>
      <c r="I79" s="22"/>
      <c r="J79" s="22"/>
      <c r="K79" s="22">
        <f>G79+I79</f>
        <v>0</v>
      </c>
      <c r="L79" s="22">
        <f>C79-P79-R79</f>
        <v>0</v>
      </c>
      <c r="M79" s="22"/>
      <c r="N79" s="22"/>
      <c r="O79" s="22">
        <f>L79-G79-I79</f>
        <v>0</v>
      </c>
      <c r="P79" s="22"/>
      <c r="Q79" s="22"/>
      <c r="R79" s="22"/>
      <c r="S79" s="22"/>
      <c r="T79" s="22"/>
    </row>
    <row r="80" spans="1:20" ht="17" thickBot="1" x14ac:dyDescent="0.25">
      <c r="A80" s="21">
        <v>43963</v>
      </c>
      <c r="B80" s="83">
        <v>77</v>
      </c>
      <c r="C80" s="23"/>
      <c r="D80" s="70"/>
      <c r="E80" s="22"/>
      <c r="F80" s="22"/>
      <c r="G80" s="22"/>
      <c r="H80" s="22"/>
      <c r="I80" s="22"/>
      <c r="J80" s="22"/>
      <c r="K80" s="22">
        <f>G80+I80</f>
        <v>0</v>
      </c>
      <c r="L80" s="22">
        <f>C80-P80-R80</f>
        <v>0</v>
      </c>
      <c r="M80" s="22"/>
      <c r="N80" s="22"/>
      <c r="O80" s="22">
        <f>L80-G80-I80</f>
        <v>0</v>
      </c>
      <c r="P80" s="22"/>
      <c r="Q80" s="22"/>
      <c r="R80" s="22"/>
      <c r="S80" s="22"/>
      <c r="T80" s="22"/>
    </row>
    <row r="81" spans="1:20" ht="17" thickBot="1" x14ac:dyDescent="0.25">
      <c r="A81" s="21">
        <v>43964</v>
      </c>
      <c r="B81" s="83">
        <v>78</v>
      </c>
      <c r="C81" s="23"/>
      <c r="D81" s="70"/>
      <c r="E81" s="22"/>
      <c r="F81" s="22"/>
      <c r="G81" s="22"/>
      <c r="H81" s="22"/>
      <c r="I81" s="22"/>
      <c r="J81" s="22"/>
      <c r="K81" s="22">
        <f>G81+I81</f>
        <v>0</v>
      </c>
      <c r="L81" s="22">
        <f>C81-P81-R81</f>
        <v>0</v>
      </c>
      <c r="M81" s="22"/>
      <c r="N81" s="22"/>
      <c r="O81" s="22">
        <f>L81-G81-I81</f>
        <v>0</v>
      </c>
      <c r="P81" s="22"/>
      <c r="Q81" s="22"/>
      <c r="R81" s="22"/>
      <c r="S81" s="22"/>
      <c r="T81" s="22"/>
    </row>
    <row r="82" spans="1:20" ht="17" thickBot="1" x14ac:dyDescent="0.25">
      <c r="A82" s="21">
        <v>43965</v>
      </c>
      <c r="B82" s="83">
        <v>79</v>
      </c>
      <c r="C82" s="23"/>
      <c r="D82" s="70"/>
      <c r="E82" s="22"/>
      <c r="F82" s="22"/>
      <c r="G82" s="22"/>
      <c r="H82" s="22"/>
      <c r="I82" s="22"/>
      <c r="J82" s="22"/>
      <c r="K82" s="22">
        <f>G82+I82</f>
        <v>0</v>
      </c>
      <c r="L82" s="22">
        <f>C82-P82-R82</f>
        <v>0</v>
      </c>
      <c r="M82" s="22"/>
      <c r="N82" s="22"/>
      <c r="O82" s="22">
        <f>L82-G82-I82</f>
        <v>0</v>
      </c>
      <c r="P82" s="22"/>
      <c r="Q82" s="22"/>
      <c r="R82" s="22"/>
      <c r="S82" s="22"/>
      <c r="T82" s="22"/>
    </row>
    <row r="83" spans="1:20" ht="17" thickBot="1" x14ac:dyDescent="0.25">
      <c r="A83" s="21">
        <v>43966</v>
      </c>
      <c r="B83" s="83">
        <v>80</v>
      </c>
      <c r="C83" s="23"/>
      <c r="D83" s="70"/>
      <c r="E83" s="22"/>
      <c r="F83" s="22"/>
      <c r="G83" s="22"/>
      <c r="H83" s="22"/>
      <c r="I83" s="22"/>
      <c r="J83" s="22"/>
      <c r="K83" s="22">
        <f>G83+I83</f>
        <v>0</v>
      </c>
      <c r="L83" s="22">
        <f>C83-P83-R83</f>
        <v>0</v>
      </c>
      <c r="M83" s="22"/>
      <c r="N83" s="22"/>
      <c r="O83" s="22">
        <f>L83-G83-I83</f>
        <v>0</v>
      </c>
      <c r="P83" s="22"/>
      <c r="Q83" s="22"/>
      <c r="R83" s="22"/>
      <c r="S83" s="22"/>
      <c r="T83" s="22"/>
    </row>
    <row r="84" spans="1:20" ht="17" thickBot="1" x14ac:dyDescent="0.25">
      <c r="A84" s="21">
        <v>43967</v>
      </c>
      <c r="B84" s="83">
        <v>81</v>
      </c>
      <c r="C84" s="23"/>
      <c r="D84" s="70"/>
      <c r="E84" s="22"/>
      <c r="F84" s="22"/>
      <c r="G84" s="22"/>
      <c r="H84" s="22"/>
      <c r="I84" s="22"/>
      <c r="J84" s="22"/>
      <c r="K84" s="22">
        <f>G84+I84</f>
        <v>0</v>
      </c>
      <c r="L84" s="22">
        <f>C84-P84-R84</f>
        <v>0</v>
      </c>
      <c r="M84" s="22"/>
      <c r="N84" s="22"/>
      <c r="O84" s="22">
        <f>L84-G84-I84</f>
        <v>0</v>
      </c>
      <c r="P84" s="22"/>
      <c r="Q84" s="22"/>
      <c r="R84" s="22"/>
      <c r="S84" s="22"/>
      <c r="T84" s="22"/>
    </row>
    <row r="85" spans="1:20" ht="17" thickBot="1" x14ac:dyDescent="0.25">
      <c r="A85" s="21">
        <v>43968</v>
      </c>
      <c r="B85" s="83">
        <v>82</v>
      </c>
      <c r="C85" s="23"/>
      <c r="D85" s="70"/>
      <c r="E85" s="22"/>
      <c r="F85" s="22"/>
      <c r="G85" s="22"/>
      <c r="H85" s="22"/>
      <c r="I85" s="22"/>
      <c r="J85" s="22"/>
      <c r="K85" s="22">
        <f>G85+I85</f>
        <v>0</v>
      </c>
      <c r="L85" s="22">
        <f>C85-P85-R85</f>
        <v>0</v>
      </c>
      <c r="M85" s="22"/>
      <c r="N85" s="22"/>
      <c r="O85" s="22">
        <f>L85-G85-I85</f>
        <v>0</v>
      </c>
      <c r="P85" s="22"/>
      <c r="Q85" s="22"/>
      <c r="R85" s="22"/>
      <c r="S85" s="22"/>
      <c r="T85" s="22"/>
    </row>
    <row r="86" spans="1:20" ht="17" thickBot="1" x14ac:dyDescent="0.25">
      <c r="A86" s="21">
        <v>43969</v>
      </c>
      <c r="B86" s="83">
        <v>83</v>
      </c>
      <c r="C86" s="23"/>
      <c r="D86" s="70"/>
      <c r="E86" s="22"/>
      <c r="F86" s="22"/>
      <c r="G86" s="22"/>
      <c r="H86" s="22"/>
      <c r="I86" s="22"/>
      <c r="J86" s="22"/>
      <c r="K86" s="22">
        <f>G86+I86</f>
        <v>0</v>
      </c>
      <c r="L86" s="22">
        <f>C86-P86-R86</f>
        <v>0</v>
      </c>
      <c r="M86" s="22"/>
      <c r="N86" s="22"/>
      <c r="O86" s="22">
        <f>L86-G86-I86</f>
        <v>0</v>
      </c>
      <c r="P86" s="22"/>
      <c r="Q86" s="22"/>
      <c r="R86" s="22"/>
      <c r="S86" s="22"/>
      <c r="T86" s="22"/>
    </row>
    <row r="87" spans="1:20" ht="17" thickBot="1" x14ac:dyDescent="0.25">
      <c r="A87" s="21">
        <v>43970</v>
      </c>
      <c r="B87" s="83">
        <v>84</v>
      </c>
      <c r="C87" s="23"/>
      <c r="D87" s="70"/>
      <c r="E87" s="22"/>
      <c r="F87" s="22"/>
      <c r="G87" s="22"/>
      <c r="H87" s="22"/>
      <c r="I87" s="22"/>
      <c r="J87" s="22"/>
      <c r="K87" s="22">
        <f>G87+I87</f>
        <v>0</v>
      </c>
      <c r="L87" s="22">
        <f>C87-P87-R87</f>
        <v>0</v>
      </c>
      <c r="M87" s="22"/>
      <c r="N87" s="22"/>
      <c r="O87" s="22">
        <f>L87-G87-I87</f>
        <v>0</v>
      </c>
      <c r="P87" s="22"/>
      <c r="Q87" s="22"/>
      <c r="R87" s="22"/>
      <c r="S87" s="22"/>
      <c r="T87" s="22"/>
    </row>
    <row r="88" spans="1:20" ht="17" thickBot="1" x14ac:dyDescent="0.25">
      <c r="A88" s="21">
        <v>43971</v>
      </c>
      <c r="B88" s="83">
        <v>85</v>
      </c>
      <c r="C88" s="23"/>
      <c r="D88" s="70"/>
      <c r="E88" s="22"/>
      <c r="F88" s="22"/>
      <c r="G88" s="22"/>
      <c r="H88" s="22"/>
      <c r="I88" s="22"/>
      <c r="J88" s="22"/>
      <c r="K88" s="22">
        <f>G88+I88</f>
        <v>0</v>
      </c>
      <c r="L88" s="22">
        <f>C88-P88-R88</f>
        <v>0</v>
      </c>
      <c r="M88" s="22"/>
      <c r="N88" s="22"/>
      <c r="O88" s="22">
        <f>L88-G88-I88</f>
        <v>0</v>
      </c>
      <c r="P88" s="22"/>
      <c r="Q88" s="22"/>
      <c r="R88" s="22"/>
      <c r="S88" s="22"/>
      <c r="T88" s="22"/>
    </row>
    <row r="89" spans="1:20" ht="17" thickBot="1" x14ac:dyDescent="0.25">
      <c r="A89" s="21">
        <v>43972</v>
      </c>
      <c r="B89" s="83">
        <v>86</v>
      </c>
      <c r="C89" s="23"/>
      <c r="D89" s="70"/>
      <c r="E89" s="22"/>
      <c r="F89" s="22"/>
      <c r="G89" s="22"/>
      <c r="H89" s="22"/>
      <c r="I89" s="22"/>
      <c r="J89" s="22"/>
      <c r="K89" s="22">
        <f>G89+I89</f>
        <v>0</v>
      </c>
      <c r="L89" s="22">
        <f>C89-P89-R89</f>
        <v>0</v>
      </c>
      <c r="M89" s="22"/>
      <c r="N89" s="22"/>
      <c r="O89" s="22">
        <f>L89-G89-I89</f>
        <v>0</v>
      </c>
      <c r="P89" s="22"/>
      <c r="Q89" s="22"/>
      <c r="R89" s="22"/>
      <c r="S89" s="22"/>
      <c r="T89" s="22"/>
    </row>
    <row r="90" spans="1:20" ht="17" thickBot="1" x14ac:dyDescent="0.25">
      <c r="A90" s="21">
        <v>43973</v>
      </c>
      <c r="B90" s="83">
        <v>87</v>
      </c>
      <c r="C90" s="23"/>
      <c r="D90" s="70"/>
      <c r="E90" s="22"/>
      <c r="F90" s="22"/>
      <c r="G90" s="22"/>
      <c r="H90" s="22"/>
      <c r="I90" s="22"/>
      <c r="J90" s="22"/>
      <c r="K90" s="22">
        <f>G90+I90</f>
        <v>0</v>
      </c>
      <c r="L90" s="22">
        <f>C90-P90-R90</f>
        <v>0</v>
      </c>
      <c r="M90" s="22"/>
      <c r="N90" s="22"/>
      <c r="O90" s="22">
        <f>L90-G90-I90</f>
        <v>0</v>
      </c>
      <c r="P90" s="22"/>
      <c r="Q90" s="22"/>
      <c r="R90" s="22"/>
      <c r="S90" s="22"/>
      <c r="T90" s="22"/>
    </row>
    <row r="91" spans="1:20" ht="17" thickBot="1" x14ac:dyDescent="0.25">
      <c r="A91" s="21">
        <v>43974</v>
      </c>
      <c r="B91" s="83">
        <v>88</v>
      </c>
      <c r="C91" s="23"/>
      <c r="D91" s="70"/>
      <c r="E91" s="22"/>
      <c r="F91" s="22"/>
      <c r="G91" s="22"/>
      <c r="H91" s="22"/>
      <c r="I91" s="22"/>
      <c r="J91" s="22"/>
      <c r="K91" s="22">
        <f>G91+I91</f>
        <v>0</v>
      </c>
      <c r="L91" s="22">
        <f>C91-P91-R91</f>
        <v>0</v>
      </c>
      <c r="M91" s="22"/>
      <c r="N91" s="22"/>
      <c r="O91" s="22">
        <f>L91-G91-I91</f>
        <v>0</v>
      </c>
      <c r="P91" s="22"/>
      <c r="Q91" s="22"/>
      <c r="R91" s="22"/>
      <c r="S91" s="22"/>
      <c r="T91" s="22"/>
    </row>
    <row r="92" spans="1:20" ht="17" thickBot="1" x14ac:dyDescent="0.25">
      <c r="A92" s="21">
        <v>43975</v>
      </c>
      <c r="B92" s="83">
        <v>89</v>
      </c>
      <c r="C92" s="23"/>
      <c r="D92" s="70"/>
      <c r="E92" s="22"/>
      <c r="F92" s="22"/>
      <c r="G92" s="22"/>
      <c r="H92" s="22"/>
      <c r="I92" s="22"/>
      <c r="J92" s="22"/>
      <c r="K92" s="22">
        <f>G92+I92</f>
        <v>0</v>
      </c>
      <c r="L92" s="22">
        <f>C92-P92-R92</f>
        <v>0</v>
      </c>
      <c r="M92" s="22"/>
      <c r="N92" s="22"/>
      <c r="O92" s="22">
        <f>L92-G92-I92</f>
        <v>0</v>
      </c>
      <c r="P92" s="22"/>
      <c r="Q92" s="22"/>
      <c r="R92" s="22"/>
      <c r="S92" s="22"/>
      <c r="T92" s="22"/>
    </row>
    <row r="93" spans="1:20" ht="17" thickBot="1" x14ac:dyDescent="0.25">
      <c r="A93" s="21">
        <v>43976</v>
      </c>
      <c r="B93" s="83">
        <v>90</v>
      </c>
      <c r="C93" s="23"/>
      <c r="D93" s="70"/>
      <c r="E93" s="22"/>
      <c r="F93" s="22"/>
      <c r="G93" s="22"/>
      <c r="H93" s="22"/>
      <c r="I93" s="22"/>
      <c r="J93" s="22"/>
      <c r="K93" s="22">
        <f>G93+I93</f>
        <v>0</v>
      </c>
      <c r="L93" s="22">
        <f>C93-P93-R93</f>
        <v>0</v>
      </c>
      <c r="M93" s="22"/>
      <c r="N93" s="22"/>
      <c r="O93" s="22">
        <f>L93-G93-I93</f>
        <v>0</v>
      </c>
      <c r="P93" s="22"/>
      <c r="Q93" s="22"/>
      <c r="R93" s="22"/>
      <c r="S93" s="22"/>
      <c r="T93" s="22"/>
    </row>
    <row r="94" spans="1:20" ht="17" thickBot="1" x14ac:dyDescent="0.25">
      <c r="A94" s="21">
        <v>43977</v>
      </c>
      <c r="B94" s="83">
        <v>91</v>
      </c>
      <c r="C94" s="23"/>
      <c r="D94" s="70"/>
      <c r="E94" s="22"/>
      <c r="F94" s="22"/>
      <c r="G94" s="22"/>
      <c r="H94" s="22"/>
      <c r="I94" s="22"/>
      <c r="J94" s="22"/>
      <c r="K94" s="22">
        <f>G94+I94</f>
        <v>0</v>
      </c>
      <c r="L94" s="22">
        <f>C94-P94-R94</f>
        <v>0</v>
      </c>
      <c r="M94" s="22"/>
      <c r="N94" s="22"/>
      <c r="O94" s="22">
        <f>L94-G94-I94</f>
        <v>0</v>
      </c>
      <c r="P94" s="22"/>
      <c r="Q94" s="22"/>
      <c r="R94" s="22"/>
      <c r="S94" s="22"/>
      <c r="T94" s="22"/>
    </row>
    <row r="95" spans="1:20" ht="17" thickBot="1" x14ac:dyDescent="0.25">
      <c r="A95" s="21">
        <v>43978</v>
      </c>
      <c r="B95" s="83">
        <v>92</v>
      </c>
      <c r="C95" s="23"/>
      <c r="D95" s="70"/>
      <c r="E95" s="22"/>
      <c r="F95" s="22"/>
      <c r="G95" s="22"/>
      <c r="H95" s="22"/>
      <c r="I95" s="22"/>
      <c r="J95" s="22"/>
      <c r="K95" s="22">
        <f>G95+I95</f>
        <v>0</v>
      </c>
      <c r="L95" s="22">
        <f>C95-P95-R95</f>
        <v>0</v>
      </c>
      <c r="M95" s="22"/>
      <c r="N95" s="22"/>
      <c r="O95" s="22">
        <f>L95-G95-I95</f>
        <v>0</v>
      </c>
      <c r="P95" s="22"/>
      <c r="Q95" s="22"/>
      <c r="R95" s="22"/>
      <c r="S95" s="22"/>
      <c r="T95" s="22"/>
    </row>
    <row r="96" spans="1:20" ht="17" thickBot="1" x14ac:dyDescent="0.25">
      <c r="A96" s="21">
        <v>43979</v>
      </c>
      <c r="B96" s="83">
        <v>93</v>
      </c>
      <c r="C96" s="23"/>
      <c r="D96" s="70"/>
      <c r="E96" s="22"/>
      <c r="F96" s="22"/>
      <c r="G96" s="22"/>
      <c r="H96" s="22"/>
      <c r="I96" s="22"/>
      <c r="J96" s="22"/>
      <c r="K96" s="22">
        <f>G96+I96</f>
        <v>0</v>
      </c>
      <c r="L96" s="22">
        <f>C96-P96-R96</f>
        <v>0</v>
      </c>
      <c r="M96" s="22"/>
      <c r="N96" s="22"/>
      <c r="O96" s="22">
        <f>L96-G96-I96</f>
        <v>0</v>
      </c>
      <c r="P96" s="22"/>
      <c r="Q96" s="22"/>
      <c r="R96" s="22"/>
      <c r="S96" s="22"/>
      <c r="T96" s="22"/>
    </row>
    <row r="97" spans="1:20" ht="17" thickBot="1" x14ac:dyDescent="0.25">
      <c r="A97" s="21">
        <v>43980</v>
      </c>
      <c r="B97" s="83">
        <v>94</v>
      </c>
      <c r="C97" s="23"/>
      <c r="D97" s="70"/>
      <c r="E97" s="22"/>
      <c r="F97" s="22"/>
      <c r="G97" s="22"/>
      <c r="H97" s="22"/>
      <c r="I97" s="22"/>
      <c r="J97" s="22"/>
      <c r="K97" s="22">
        <f>G97+I97</f>
        <v>0</v>
      </c>
      <c r="L97" s="22">
        <f>C97-P97-R97</f>
        <v>0</v>
      </c>
      <c r="M97" s="22"/>
      <c r="N97" s="22"/>
      <c r="O97" s="22">
        <f>L97-G97-I97</f>
        <v>0</v>
      </c>
      <c r="P97" s="22"/>
      <c r="Q97" s="22"/>
      <c r="R97" s="22"/>
      <c r="S97" s="22"/>
      <c r="T97" s="22"/>
    </row>
    <row r="98" spans="1:20" ht="17" thickBot="1" x14ac:dyDescent="0.25">
      <c r="A98" s="21">
        <v>43981</v>
      </c>
      <c r="B98" s="83">
        <v>95</v>
      </c>
      <c r="C98" s="23"/>
      <c r="D98" s="70"/>
      <c r="E98" s="22"/>
      <c r="F98" s="22"/>
      <c r="G98" s="22"/>
      <c r="H98" s="22"/>
      <c r="I98" s="22"/>
      <c r="J98" s="22"/>
      <c r="K98" s="22">
        <f>G98+I98</f>
        <v>0</v>
      </c>
      <c r="L98" s="22">
        <f>C98-P98-R98</f>
        <v>0</v>
      </c>
      <c r="M98" s="22"/>
      <c r="N98" s="22"/>
      <c r="O98" s="22">
        <f>L98-G98-I98</f>
        <v>0</v>
      </c>
      <c r="P98" s="22"/>
      <c r="Q98" s="22"/>
      <c r="R98" s="22"/>
      <c r="S98" s="22"/>
      <c r="T98" s="22"/>
    </row>
    <row r="99" spans="1:20" ht="17" thickBot="1" x14ac:dyDescent="0.25">
      <c r="A99" s="21">
        <v>43982</v>
      </c>
      <c r="B99" s="83">
        <v>96</v>
      </c>
      <c r="C99" s="23"/>
      <c r="D99" s="70"/>
      <c r="E99" s="22"/>
      <c r="F99" s="22"/>
      <c r="G99" s="22"/>
      <c r="H99" s="22"/>
      <c r="I99" s="22"/>
      <c r="J99" s="22"/>
      <c r="K99" s="22">
        <f>G99+I99</f>
        <v>0</v>
      </c>
      <c r="L99" s="22">
        <f>C99-P99-R99</f>
        <v>0</v>
      </c>
      <c r="M99" s="22"/>
      <c r="N99" s="22"/>
      <c r="O99" s="22">
        <f>L99-G99-I99</f>
        <v>0</v>
      </c>
      <c r="P99" s="22"/>
      <c r="Q99" s="22"/>
      <c r="R99" s="22"/>
      <c r="S99" s="22"/>
      <c r="T99" s="22"/>
    </row>
    <row r="100" spans="1:20" ht="17" thickBot="1" x14ac:dyDescent="0.25">
      <c r="A100" s="21">
        <v>43983</v>
      </c>
      <c r="B100" s="83">
        <v>97</v>
      </c>
      <c r="C100" s="23"/>
      <c r="D100" s="70"/>
      <c r="E100" s="22"/>
      <c r="F100" s="22"/>
      <c r="G100" s="22"/>
      <c r="H100" s="22"/>
      <c r="I100" s="22"/>
      <c r="J100" s="22"/>
      <c r="K100" s="22">
        <f>G100+I100</f>
        <v>0</v>
      </c>
      <c r="L100" s="22">
        <f>C100-P100-R100</f>
        <v>0</v>
      </c>
      <c r="M100" s="22"/>
      <c r="N100" s="22"/>
      <c r="O100" s="22">
        <f>L100-G100-I100</f>
        <v>0</v>
      </c>
      <c r="P100" s="22"/>
      <c r="Q100" s="22"/>
      <c r="R100" s="22"/>
      <c r="S100" s="22"/>
      <c r="T100" s="22"/>
    </row>
    <row r="101" spans="1:20" ht="17" thickBot="1" x14ac:dyDescent="0.25">
      <c r="A101" s="21">
        <v>43984</v>
      </c>
      <c r="B101" s="83">
        <v>98</v>
      </c>
      <c r="C101" s="23"/>
      <c r="D101" s="70"/>
      <c r="E101" s="22"/>
      <c r="F101" s="22"/>
      <c r="G101" s="22"/>
      <c r="H101" s="22"/>
      <c r="I101" s="22"/>
      <c r="J101" s="22"/>
      <c r="K101" s="22">
        <f>G101+I101</f>
        <v>0</v>
      </c>
      <c r="L101" s="22">
        <f>C101-P101-R101</f>
        <v>0</v>
      </c>
      <c r="M101" s="22"/>
      <c r="N101" s="22"/>
      <c r="O101" s="22">
        <f>L101-G101-I101</f>
        <v>0</v>
      </c>
      <c r="P101" s="22"/>
      <c r="Q101" s="22"/>
      <c r="R101" s="22"/>
      <c r="S101" s="22"/>
      <c r="T101" s="22"/>
    </row>
    <row r="102" spans="1:20" ht="17" thickBot="1" x14ac:dyDescent="0.25">
      <c r="A102" s="21">
        <v>43985</v>
      </c>
      <c r="B102" s="83">
        <v>99</v>
      </c>
      <c r="C102" s="23"/>
      <c r="D102" s="70"/>
      <c r="E102" s="22"/>
      <c r="F102" s="22"/>
      <c r="G102" s="22"/>
      <c r="H102" s="22"/>
      <c r="I102" s="22"/>
      <c r="J102" s="22"/>
      <c r="K102" s="22">
        <f>G102+I102</f>
        <v>0</v>
      </c>
      <c r="L102" s="22">
        <f>C102-P102-R102</f>
        <v>0</v>
      </c>
      <c r="M102" s="22"/>
      <c r="N102" s="22"/>
      <c r="O102" s="22">
        <f>L102-G102-I102</f>
        <v>0</v>
      </c>
      <c r="P102" s="22"/>
      <c r="Q102" s="22"/>
      <c r="R102" s="22"/>
      <c r="S102" s="22"/>
      <c r="T102" s="22"/>
    </row>
    <row r="103" spans="1:20" ht="17" thickBot="1" x14ac:dyDescent="0.25">
      <c r="A103" s="21">
        <v>43986</v>
      </c>
      <c r="B103" s="83">
        <v>100</v>
      </c>
      <c r="C103" s="23"/>
      <c r="D103" s="70"/>
      <c r="E103" s="22"/>
      <c r="F103" s="22"/>
      <c r="G103" s="22"/>
      <c r="H103" s="22"/>
      <c r="I103" s="22"/>
      <c r="J103" s="22"/>
      <c r="K103" s="22">
        <f>G103+I103</f>
        <v>0</v>
      </c>
      <c r="L103" s="22">
        <f>C103-P103-R103</f>
        <v>0</v>
      </c>
      <c r="M103" s="22"/>
      <c r="N103" s="22"/>
      <c r="O103" s="22">
        <f>L103-G103-I103</f>
        <v>0</v>
      </c>
      <c r="P103" s="22"/>
      <c r="Q103" s="22"/>
      <c r="R103" s="22"/>
      <c r="S103" s="22"/>
      <c r="T103" s="22"/>
    </row>
    <row r="104" spans="1:20" ht="17" thickBot="1" x14ac:dyDescent="0.25">
      <c r="A104" s="21">
        <v>43987</v>
      </c>
      <c r="B104" s="83">
        <v>101</v>
      </c>
      <c r="C104" s="23"/>
      <c r="D104" s="70"/>
      <c r="E104" s="22"/>
      <c r="F104" s="22"/>
      <c r="G104" s="22"/>
      <c r="H104" s="22"/>
      <c r="I104" s="22"/>
      <c r="J104" s="22"/>
      <c r="K104" s="22">
        <f>G104+I104</f>
        <v>0</v>
      </c>
      <c r="L104" s="22">
        <f>C104-P104-R104</f>
        <v>0</v>
      </c>
      <c r="M104" s="22"/>
      <c r="N104" s="22"/>
      <c r="O104" s="22">
        <f>L104-G104-I104</f>
        <v>0</v>
      </c>
      <c r="P104" s="22"/>
      <c r="Q104" s="22"/>
      <c r="R104" s="22"/>
      <c r="S104" s="22"/>
      <c r="T104" s="22"/>
    </row>
    <row r="105" spans="1:20" ht="17" thickBot="1" x14ac:dyDescent="0.25">
      <c r="A105" s="21">
        <v>43988</v>
      </c>
      <c r="B105" s="83">
        <v>102</v>
      </c>
      <c r="C105" s="23"/>
      <c r="D105" s="70"/>
      <c r="E105" s="22"/>
      <c r="F105" s="22"/>
      <c r="G105" s="22"/>
      <c r="H105" s="22"/>
      <c r="I105" s="22"/>
      <c r="J105" s="22"/>
      <c r="K105" s="22">
        <f>G105+I105</f>
        <v>0</v>
      </c>
      <c r="L105" s="22">
        <f>C105-P105-R105</f>
        <v>0</v>
      </c>
      <c r="M105" s="22"/>
      <c r="N105" s="22"/>
      <c r="O105" s="22">
        <f>L105-G105-I105</f>
        <v>0</v>
      </c>
      <c r="P105" s="22"/>
      <c r="Q105" s="22"/>
      <c r="R105" s="22"/>
      <c r="S105" s="22"/>
      <c r="T105" s="22"/>
    </row>
    <row r="106" spans="1:20" ht="17" thickBot="1" x14ac:dyDescent="0.25">
      <c r="A106" s="21">
        <v>43989</v>
      </c>
      <c r="B106" s="83">
        <v>103</v>
      </c>
      <c r="C106" s="23"/>
      <c r="D106" s="70"/>
      <c r="E106" s="22"/>
      <c r="F106" s="22"/>
      <c r="G106" s="22"/>
      <c r="H106" s="22"/>
      <c r="I106" s="22"/>
      <c r="J106" s="22"/>
      <c r="K106" s="22">
        <f>G106+I106</f>
        <v>0</v>
      </c>
      <c r="L106" s="22">
        <f>C106-P106-R106</f>
        <v>0</v>
      </c>
      <c r="M106" s="22"/>
      <c r="N106" s="22"/>
      <c r="O106" s="22">
        <f>L106-G106-I106</f>
        <v>0</v>
      </c>
      <c r="P106" s="22"/>
      <c r="Q106" s="22"/>
      <c r="R106" s="22"/>
      <c r="S106" s="22"/>
      <c r="T106" s="22"/>
    </row>
    <row r="107" spans="1:20" ht="17" thickBot="1" x14ac:dyDescent="0.25">
      <c r="A107" s="21">
        <v>43990</v>
      </c>
      <c r="B107" s="83">
        <v>104</v>
      </c>
      <c r="C107" s="23"/>
      <c r="D107" s="70"/>
      <c r="E107" s="22"/>
      <c r="F107" s="22"/>
      <c r="G107" s="22"/>
      <c r="H107" s="22"/>
      <c r="I107" s="22"/>
      <c r="J107" s="22"/>
      <c r="K107" s="22">
        <f>G107+I107</f>
        <v>0</v>
      </c>
      <c r="L107" s="22">
        <f>C107-P107-R107</f>
        <v>0</v>
      </c>
      <c r="M107" s="22"/>
      <c r="N107" s="22"/>
      <c r="O107" s="22">
        <f>L107-G107-I107</f>
        <v>0</v>
      </c>
      <c r="P107" s="22"/>
      <c r="Q107" s="22"/>
      <c r="R107" s="22"/>
      <c r="S107" s="22"/>
      <c r="T107" s="22"/>
    </row>
    <row r="108" spans="1:20" ht="17" thickBot="1" x14ac:dyDescent="0.25">
      <c r="A108" s="21">
        <v>43991</v>
      </c>
      <c r="B108" s="83">
        <v>105</v>
      </c>
      <c r="C108" s="23"/>
      <c r="D108" s="70"/>
      <c r="E108" s="22"/>
      <c r="F108" s="22"/>
      <c r="G108" s="22"/>
      <c r="H108" s="22"/>
      <c r="I108" s="22"/>
      <c r="J108" s="22"/>
      <c r="K108" s="22">
        <f>G108+I108</f>
        <v>0</v>
      </c>
      <c r="L108" s="22">
        <f>C108-P108-R108</f>
        <v>0</v>
      </c>
      <c r="M108" s="22"/>
      <c r="N108" s="22"/>
      <c r="O108" s="22">
        <f>L108-G108-I108</f>
        <v>0</v>
      </c>
      <c r="P108" s="22"/>
      <c r="Q108" s="22"/>
      <c r="R108" s="22"/>
      <c r="S108" s="22"/>
      <c r="T108" s="22"/>
    </row>
    <row r="109" spans="1:20" ht="17" thickBot="1" x14ac:dyDescent="0.25">
      <c r="A109" s="21">
        <v>43992</v>
      </c>
      <c r="B109" s="83">
        <v>106</v>
      </c>
      <c r="C109" s="23"/>
      <c r="D109" s="70"/>
      <c r="E109" s="22"/>
      <c r="F109" s="22"/>
      <c r="G109" s="22"/>
      <c r="H109" s="22"/>
      <c r="I109" s="22"/>
      <c r="J109" s="22"/>
      <c r="K109" s="22">
        <f>G109+I109</f>
        <v>0</v>
      </c>
      <c r="L109" s="22">
        <f>C109-P109-R109</f>
        <v>0</v>
      </c>
      <c r="M109" s="22"/>
      <c r="N109" s="22"/>
      <c r="O109" s="22">
        <f>L109-G109-I109</f>
        <v>0</v>
      </c>
      <c r="P109" s="22"/>
      <c r="Q109" s="22"/>
      <c r="R109" s="22"/>
      <c r="S109" s="22"/>
      <c r="T109" s="22"/>
    </row>
    <row r="110" spans="1:20" ht="17" thickBot="1" x14ac:dyDescent="0.25">
      <c r="A110" s="21">
        <v>43993</v>
      </c>
      <c r="B110" s="83">
        <v>107</v>
      </c>
      <c r="C110" s="23"/>
      <c r="D110" s="70"/>
      <c r="E110" s="22"/>
      <c r="F110" s="22"/>
      <c r="G110" s="22"/>
      <c r="H110" s="22"/>
      <c r="I110" s="22"/>
      <c r="J110" s="22"/>
      <c r="K110" s="22">
        <f>G110+I110</f>
        <v>0</v>
      </c>
      <c r="L110" s="22">
        <f>C110-P110-R110</f>
        <v>0</v>
      </c>
      <c r="M110" s="22"/>
      <c r="N110" s="22"/>
      <c r="O110" s="22">
        <f>L110-G110-I110</f>
        <v>0</v>
      </c>
      <c r="P110" s="22"/>
      <c r="Q110" s="22"/>
      <c r="R110" s="22"/>
      <c r="S110" s="22"/>
      <c r="T110" s="22"/>
    </row>
    <row r="111" spans="1:20" ht="17" thickBot="1" x14ac:dyDescent="0.25">
      <c r="A111" s="21">
        <v>43994</v>
      </c>
      <c r="B111" s="83">
        <v>108</v>
      </c>
      <c r="C111" s="23"/>
      <c r="D111" s="70"/>
      <c r="E111" s="22"/>
      <c r="F111" s="22"/>
      <c r="G111" s="22"/>
      <c r="H111" s="22"/>
      <c r="I111" s="22"/>
      <c r="J111" s="22"/>
      <c r="K111" s="22">
        <f>G111+I111</f>
        <v>0</v>
      </c>
      <c r="L111" s="22">
        <f>C111-P111-R111</f>
        <v>0</v>
      </c>
      <c r="M111" s="22"/>
      <c r="N111" s="22"/>
      <c r="O111" s="22">
        <f>L111-G111-I111</f>
        <v>0</v>
      </c>
      <c r="P111" s="22"/>
      <c r="Q111" s="22"/>
      <c r="R111" s="22"/>
      <c r="S111" s="22"/>
      <c r="T111" s="22"/>
    </row>
    <row r="112" spans="1:20" ht="17" thickBot="1" x14ac:dyDescent="0.25">
      <c r="A112" s="21">
        <v>43995</v>
      </c>
      <c r="B112" s="83">
        <v>109</v>
      </c>
      <c r="C112" s="23"/>
      <c r="D112" s="70"/>
      <c r="E112" s="22"/>
      <c r="F112" s="22"/>
      <c r="G112" s="22"/>
      <c r="H112" s="22"/>
      <c r="I112" s="22"/>
      <c r="J112" s="22"/>
      <c r="K112" s="22">
        <f>G112+I112</f>
        <v>0</v>
      </c>
      <c r="L112" s="22">
        <f>C112-P112-R112</f>
        <v>0</v>
      </c>
      <c r="M112" s="22"/>
      <c r="N112" s="22"/>
      <c r="O112" s="22">
        <f>L112-G112-I112</f>
        <v>0</v>
      </c>
      <c r="P112" s="22"/>
      <c r="Q112" s="22"/>
      <c r="R112" s="22"/>
      <c r="S112" s="22"/>
      <c r="T112" s="22"/>
    </row>
    <row r="113" spans="1:20" ht="17" thickBot="1" x14ac:dyDescent="0.25">
      <c r="A113" s="21">
        <v>43996</v>
      </c>
      <c r="B113" s="83">
        <v>110</v>
      </c>
      <c r="C113" s="23"/>
      <c r="D113" s="70"/>
      <c r="E113" s="22"/>
      <c r="F113" s="22"/>
      <c r="G113" s="22"/>
      <c r="H113" s="22"/>
      <c r="I113" s="22"/>
      <c r="J113" s="22"/>
      <c r="K113" s="22">
        <f>G113+I113</f>
        <v>0</v>
      </c>
      <c r="L113" s="22">
        <f>C113-P113-R113</f>
        <v>0</v>
      </c>
      <c r="M113" s="22"/>
      <c r="N113" s="22"/>
      <c r="O113" s="22">
        <f>L113-G113-I113</f>
        <v>0</v>
      </c>
      <c r="P113" s="22"/>
      <c r="Q113" s="22"/>
      <c r="R113" s="22"/>
      <c r="S113" s="22"/>
      <c r="T113" s="22"/>
    </row>
    <row r="114" spans="1:20" ht="17" thickBot="1" x14ac:dyDescent="0.25">
      <c r="A114" s="21">
        <v>43997</v>
      </c>
      <c r="B114" s="83">
        <v>111</v>
      </c>
      <c r="C114" s="23"/>
      <c r="D114" s="70"/>
      <c r="E114" s="22"/>
      <c r="F114" s="22"/>
      <c r="G114" s="22"/>
      <c r="H114" s="22"/>
      <c r="I114" s="22"/>
      <c r="J114" s="22"/>
      <c r="K114" s="22">
        <f>G114+I114</f>
        <v>0</v>
      </c>
      <c r="L114" s="22">
        <f>C114-P114-R114</f>
        <v>0</v>
      </c>
      <c r="M114" s="22"/>
      <c r="N114" s="22"/>
      <c r="O114" s="22">
        <f>L114-G114-I114</f>
        <v>0</v>
      </c>
      <c r="P114" s="22"/>
      <c r="Q114" s="22"/>
      <c r="R114" s="22"/>
      <c r="S114" s="22"/>
      <c r="T114" s="22"/>
    </row>
    <row r="115" spans="1:20" ht="17" thickBot="1" x14ac:dyDescent="0.25">
      <c r="A115" s="21">
        <v>43998</v>
      </c>
      <c r="B115" s="83">
        <v>112</v>
      </c>
      <c r="C115" s="23"/>
      <c r="D115" s="70"/>
      <c r="E115" s="22"/>
      <c r="F115" s="22"/>
      <c r="G115" s="22"/>
      <c r="H115" s="22"/>
      <c r="I115" s="22"/>
      <c r="J115" s="22"/>
      <c r="K115" s="22">
        <f>G115+I115</f>
        <v>0</v>
      </c>
      <c r="L115" s="22">
        <f>C115-P115-R115</f>
        <v>0</v>
      </c>
      <c r="M115" s="22"/>
      <c r="N115" s="22"/>
      <c r="O115" s="22">
        <f>L115-G115-I115</f>
        <v>0</v>
      </c>
      <c r="P115" s="22"/>
      <c r="Q115" s="22"/>
      <c r="R115" s="22"/>
      <c r="S115" s="22"/>
      <c r="T115" s="22"/>
    </row>
    <row r="116" spans="1:20" ht="17" thickBot="1" x14ac:dyDescent="0.25">
      <c r="A116" s="21">
        <v>43999</v>
      </c>
      <c r="B116" s="83">
        <v>113</v>
      </c>
      <c r="C116" s="23"/>
      <c r="D116" s="70"/>
      <c r="E116" s="22"/>
      <c r="F116" s="22"/>
      <c r="G116" s="22"/>
      <c r="H116" s="22"/>
      <c r="I116" s="22"/>
      <c r="J116" s="22"/>
      <c r="K116" s="22">
        <f>G116+I116</f>
        <v>0</v>
      </c>
      <c r="L116" s="22">
        <f>C116-P116-R116</f>
        <v>0</v>
      </c>
      <c r="M116" s="22"/>
      <c r="N116" s="22"/>
      <c r="O116" s="22">
        <f>L116-G116-I116</f>
        <v>0</v>
      </c>
      <c r="P116" s="22"/>
      <c r="Q116" s="22"/>
      <c r="R116" s="22"/>
      <c r="S116" s="22"/>
      <c r="T116" s="22"/>
    </row>
    <row r="117" spans="1:20" ht="17" thickBot="1" x14ac:dyDescent="0.25">
      <c r="A117" s="21">
        <v>44000</v>
      </c>
      <c r="B117" s="83">
        <v>114</v>
      </c>
      <c r="C117" s="23"/>
      <c r="D117" s="70"/>
      <c r="E117" s="22"/>
      <c r="F117" s="22"/>
      <c r="G117" s="22"/>
      <c r="H117" s="22"/>
      <c r="I117" s="22"/>
      <c r="J117" s="22"/>
      <c r="K117" s="22">
        <f>G117+I117</f>
        <v>0</v>
      </c>
      <c r="L117" s="22">
        <f>C117-P117-R117</f>
        <v>0</v>
      </c>
      <c r="M117" s="22"/>
      <c r="N117" s="22"/>
      <c r="O117" s="22">
        <f>L117-G117-I117</f>
        <v>0</v>
      </c>
      <c r="P117" s="22"/>
      <c r="Q117" s="22"/>
      <c r="R117" s="22"/>
      <c r="S117" s="22"/>
      <c r="T117" s="22"/>
    </row>
    <row r="118" spans="1:20" ht="17" thickBot="1" x14ac:dyDescent="0.25">
      <c r="A118" s="21">
        <v>44001</v>
      </c>
      <c r="B118" s="83">
        <v>115</v>
      </c>
      <c r="C118" s="23"/>
      <c r="D118" s="70"/>
      <c r="E118" s="22"/>
      <c r="F118" s="22"/>
      <c r="G118" s="22"/>
      <c r="H118" s="22"/>
      <c r="I118" s="22"/>
      <c r="J118" s="22"/>
      <c r="K118" s="22">
        <f>G118+I118</f>
        <v>0</v>
      </c>
      <c r="L118" s="22">
        <f>C118-P118-R118</f>
        <v>0</v>
      </c>
      <c r="M118" s="22"/>
      <c r="N118" s="22"/>
      <c r="O118" s="22">
        <f>L118-G118-I118</f>
        <v>0</v>
      </c>
      <c r="P118" s="22"/>
      <c r="Q118" s="22"/>
      <c r="R118" s="22"/>
      <c r="S118" s="22"/>
      <c r="T118" s="22"/>
    </row>
    <row r="119" spans="1:20" ht="17" thickBot="1" x14ac:dyDescent="0.25">
      <c r="A119" s="21">
        <v>44002</v>
      </c>
      <c r="B119" s="83">
        <v>116</v>
      </c>
      <c r="C119" s="23"/>
      <c r="D119" s="70"/>
      <c r="E119" s="22"/>
      <c r="F119" s="22"/>
      <c r="G119" s="22"/>
      <c r="H119" s="22"/>
      <c r="I119" s="22"/>
      <c r="J119" s="22"/>
      <c r="K119" s="22">
        <f>G119+I119</f>
        <v>0</v>
      </c>
      <c r="L119" s="22">
        <f>C119-P119-R119</f>
        <v>0</v>
      </c>
      <c r="M119" s="22"/>
      <c r="N119" s="22"/>
      <c r="O119" s="22">
        <f>L119-G119-I119</f>
        <v>0</v>
      </c>
      <c r="P119" s="22"/>
      <c r="Q119" s="22"/>
      <c r="R119" s="22"/>
      <c r="S119" s="22"/>
      <c r="T119" s="22"/>
    </row>
    <row r="120" spans="1:20" ht="17" thickBot="1" x14ac:dyDescent="0.25">
      <c r="A120" s="21">
        <v>44003</v>
      </c>
      <c r="B120" s="83">
        <v>117</v>
      </c>
      <c r="C120" s="23"/>
      <c r="D120" s="70"/>
      <c r="E120" s="22"/>
      <c r="F120" s="22"/>
      <c r="G120" s="22"/>
      <c r="H120" s="22"/>
      <c r="I120" s="22"/>
      <c r="J120" s="22"/>
      <c r="K120" s="22">
        <f>G120+I120</f>
        <v>0</v>
      </c>
      <c r="L120" s="22">
        <f>C120-P120-R120</f>
        <v>0</v>
      </c>
      <c r="M120" s="22"/>
      <c r="N120" s="22"/>
      <c r="O120" s="22">
        <f>L120-G120-I120</f>
        <v>0</v>
      </c>
      <c r="P120" s="22"/>
      <c r="Q120" s="22"/>
      <c r="R120" s="22"/>
      <c r="S120" s="22"/>
      <c r="T120" s="22"/>
    </row>
    <row r="121" spans="1:20" ht="17" thickBot="1" x14ac:dyDescent="0.25">
      <c r="A121" s="21">
        <v>44004</v>
      </c>
      <c r="B121" s="83">
        <v>118</v>
      </c>
      <c r="C121" s="23"/>
      <c r="D121" s="70"/>
      <c r="E121" s="22"/>
      <c r="F121" s="22"/>
      <c r="G121" s="22"/>
      <c r="H121" s="22"/>
      <c r="I121" s="22"/>
      <c r="J121" s="22"/>
      <c r="K121" s="22">
        <f>G121+I121</f>
        <v>0</v>
      </c>
      <c r="L121" s="22">
        <f>C121-P121-R121</f>
        <v>0</v>
      </c>
      <c r="M121" s="22"/>
      <c r="N121" s="22"/>
      <c r="O121" s="22">
        <f>L121-G121-I121</f>
        <v>0</v>
      </c>
      <c r="P121" s="22"/>
      <c r="Q121" s="22"/>
      <c r="R121" s="22"/>
      <c r="S121" s="22"/>
      <c r="T121" s="22"/>
    </row>
    <row r="122" spans="1:20" ht="17" thickBot="1" x14ac:dyDescent="0.25">
      <c r="A122" s="21">
        <v>44005</v>
      </c>
      <c r="B122" s="83">
        <v>119</v>
      </c>
      <c r="C122" s="23"/>
      <c r="D122" s="70"/>
      <c r="E122" s="22"/>
      <c r="F122" s="22"/>
      <c r="G122" s="22"/>
      <c r="H122" s="22"/>
      <c r="I122" s="22"/>
      <c r="J122" s="22"/>
      <c r="K122" s="22">
        <f>G122+I122</f>
        <v>0</v>
      </c>
      <c r="L122" s="22">
        <f>C122-P122-R122</f>
        <v>0</v>
      </c>
      <c r="M122" s="22"/>
      <c r="N122" s="22"/>
      <c r="O122" s="22">
        <f>L122-G122-I122</f>
        <v>0</v>
      </c>
      <c r="P122" s="22"/>
      <c r="Q122" s="22"/>
      <c r="R122" s="22"/>
      <c r="S122" s="22"/>
      <c r="T122" s="22"/>
    </row>
    <row r="123" spans="1:20" ht="17" thickBot="1" x14ac:dyDescent="0.25">
      <c r="A123" s="21">
        <v>44006</v>
      </c>
      <c r="B123" s="83">
        <v>120</v>
      </c>
      <c r="C123" s="23"/>
      <c r="D123" s="70"/>
      <c r="E123" s="22"/>
      <c r="F123" s="22"/>
      <c r="G123" s="22"/>
      <c r="H123" s="22"/>
      <c r="I123" s="22"/>
      <c r="J123" s="22"/>
      <c r="K123" s="22">
        <f>G123+I123</f>
        <v>0</v>
      </c>
      <c r="L123" s="22">
        <f>C123-P123-R123</f>
        <v>0</v>
      </c>
      <c r="M123" s="22"/>
      <c r="N123" s="22"/>
      <c r="O123" s="22">
        <f>L123-G123-I123</f>
        <v>0</v>
      </c>
      <c r="P123" s="22"/>
      <c r="Q123" s="22"/>
      <c r="R123" s="22"/>
      <c r="S123" s="22"/>
      <c r="T123" s="22"/>
    </row>
    <row r="124" spans="1:20" ht="17" thickBot="1" x14ac:dyDescent="0.25">
      <c r="A124" s="21">
        <v>44007</v>
      </c>
      <c r="B124" s="83">
        <v>121</v>
      </c>
      <c r="C124" s="23"/>
      <c r="D124" s="70"/>
      <c r="E124" s="22"/>
      <c r="F124" s="22"/>
      <c r="G124" s="22"/>
      <c r="H124" s="22"/>
      <c r="I124" s="22"/>
      <c r="J124" s="22"/>
      <c r="K124" s="22">
        <f>G124+I124</f>
        <v>0</v>
      </c>
      <c r="L124" s="22">
        <f>C124-P124-R124</f>
        <v>0</v>
      </c>
      <c r="M124" s="22"/>
      <c r="N124" s="22"/>
      <c r="O124" s="22">
        <f>L124-G124-I124</f>
        <v>0</v>
      </c>
      <c r="P124" s="22"/>
      <c r="Q124" s="22"/>
      <c r="R124" s="22"/>
      <c r="S124" s="22"/>
      <c r="T124" s="22"/>
    </row>
    <row r="125" spans="1:20" ht="17" thickBot="1" x14ac:dyDescent="0.25">
      <c r="A125" s="21">
        <v>44008</v>
      </c>
      <c r="B125" s="83">
        <v>122</v>
      </c>
      <c r="C125" s="23"/>
      <c r="D125" s="70"/>
      <c r="E125" s="22"/>
      <c r="F125" s="22"/>
      <c r="G125" s="22"/>
      <c r="H125" s="22"/>
      <c r="I125" s="22"/>
      <c r="J125" s="22"/>
      <c r="K125" s="22">
        <f>G125+I125</f>
        <v>0</v>
      </c>
      <c r="L125" s="22">
        <f>C125-P125-R125</f>
        <v>0</v>
      </c>
      <c r="M125" s="22"/>
      <c r="N125" s="22"/>
      <c r="O125" s="22">
        <f>L125-G125-I125</f>
        <v>0</v>
      </c>
      <c r="P125" s="22"/>
      <c r="Q125" s="22"/>
      <c r="R125" s="22"/>
      <c r="S125" s="22"/>
      <c r="T125" s="22"/>
    </row>
    <row r="126" spans="1:20" ht="17" thickBot="1" x14ac:dyDescent="0.25">
      <c r="A126" s="21">
        <v>44009</v>
      </c>
      <c r="B126" s="83">
        <v>123</v>
      </c>
      <c r="C126" s="23"/>
      <c r="D126" s="70"/>
      <c r="E126" s="22"/>
      <c r="F126" s="22"/>
      <c r="G126" s="22"/>
      <c r="H126" s="22"/>
      <c r="I126" s="22"/>
      <c r="J126" s="22"/>
      <c r="K126" s="22">
        <f>G126+I126</f>
        <v>0</v>
      </c>
      <c r="L126" s="22">
        <f>C126-P126-R126</f>
        <v>0</v>
      </c>
      <c r="M126" s="22"/>
      <c r="N126" s="22"/>
      <c r="O126" s="22">
        <f>L126-G126-I126</f>
        <v>0</v>
      </c>
      <c r="P126" s="22"/>
      <c r="Q126" s="22"/>
      <c r="R126" s="22"/>
      <c r="S126" s="22"/>
      <c r="T126" s="22"/>
    </row>
    <row r="127" spans="1:20" ht="17" thickBot="1" x14ac:dyDescent="0.25">
      <c r="A127" s="21">
        <v>44010</v>
      </c>
      <c r="B127" s="83">
        <v>124</v>
      </c>
      <c r="C127" s="23"/>
      <c r="D127" s="70"/>
      <c r="E127" s="22"/>
      <c r="F127" s="22"/>
      <c r="G127" s="22"/>
      <c r="H127" s="22"/>
      <c r="I127" s="22"/>
      <c r="J127" s="22"/>
      <c r="K127" s="22">
        <f>G127+I127</f>
        <v>0</v>
      </c>
      <c r="L127" s="22">
        <f>C127-P127-R127</f>
        <v>0</v>
      </c>
      <c r="M127" s="22"/>
      <c r="N127" s="22"/>
      <c r="O127" s="22">
        <f>L127-G127-I127</f>
        <v>0</v>
      </c>
      <c r="P127" s="22"/>
      <c r="Q127" s="22"/>
      <c r="R127" s="22"/>
      <c r="S127" s="22"/>
      <c r="T127" s="22"/>
    </row>
    <row r="128" spans="1:20" ht="17" thickBot="1" x14ac:dyDescent="0.25">
      <c r="A128" s="21">
        <v>44011</v>
      </c>
      <c r="B128" s="83">
        <v>125</v>
      </c>
      <c r="C128" s="23"/>
      <c r="D128" s="70"/>
      <c r="E128" s="22"/>
      <c r="F128" s="22"/>
      <c r="G128" s="22"/>
      <c r="H128" s="22"/>
      <c r="I128" s="22"/>
      <c r="J128" s="22"/>
      <c r="K128" s="22">
        <f>G128+I128</f>
        <v>0</v>
      </c>
      <c r="L128" s="22">
        <f>C128-P128-R128</f>
        <v>0</v>
      </c>
      <c r="M128" s="22"/>
      <c r="N128" s="22"/>
      <c r="O128" s="22">
        <f>L128-G128-I128</f>
        <v>0</v>
      </c>
      <c r="P128" s="22"/>
      <c r="Q128" s="22"/>
      <c r="R128" s="22"/>
      <c r="S128" s="22"/>
      <c r="T128" s="22"/>
    </row>
    <row r="129" spans="1:20" ht="17" thickBot="1" x14ac:dyDescent="0.25">
      <c r="A129" s="21">
        <v>44012</v>
      </c>
      <c r="B129" s="83">
        <v>126</v>
      </c>
      <c r="C129" s="23"/>
      <c r="D129" s="70"/>
      <c r="E129" s="22"/>
      <c r="F129" s="22"/>
      <c r="G129" s="22"/>
      <c r="H129" s="22"/>
      <c r="I129" s="22"/>
      <c r="J129" s="22"/>
      <c r="K129" s="22">
        <f>G129+I129</f>
        <v>0</v>
      </c>
      <c r="L129" s="22">
        <f>C129-P129-R129</f>
        <v>0</v>
      </c>
      <c r="M129" s="22"/>
      <c r="N129" s="22"/>
      <c r="O129" s="22">
        <f>L129-G129-I129</f>
        <v>0</v>
      </c>
      <c r="P129" s="22"/>
      <c r="Q129" s="22"/>
      <c r="R129" s="22"/>
      <c r="S129" s="22"/>
      <c r="T129" s="22"/>
    </row>
    <row r="130" spans="1:20" ht="17" thickBot="1" x14ac:dyDescent="0.25">
      <c r="A130" s="21">
        <v>44013</v>
      </c>
      <c r="B130" s="83">
        <v>127</v>
      </c>
      <c r="C130" s="23"/>
      <c r="D130" s="70"/>
      <c r="E130" s="22"/>
      <c r="F130" s="22"/>
      <c r="G130" s="22"/>
      <c r="H130" s="22"/>
      <c r="I130" s="22"/>
      <c r="J130" s="22"/>
      <c r="K130" s="22">
        <f>G130+I130</f>
        <v>0</v>
      </c>
      <c r="L130" s="22">
        <f>C130-P130-R130</f>
        <v>0</v>
      </c>
      <c r="M130" s="22"/>
      <c r="N130" s="22"/>
      <c r="O130" s="22">
        <f>L130-G130-I130</f>
        <v>0</v>
      </c>
      <c r="P130" s="22"/>
      <c r="Q130" s="22"/>
      <c r="R130" s="22"/>
      <c r="S130" s="22"/>
      <c r="T130" s="22"/>
    </row>
    <row r="131" spans="1:20" ht="17" thickBot="1" x14ac:dyDescent="0.25">
      <c r="A131" s="21">
        <v>44014</v>
      </c>
      <c r="B131" s="83">
        <v>128</v>
      </c>
      <c r="C131" s="23"/>
      <c r="D131" s="70"/>
      <c r="E131" s="22"/>
      <c r="F131" s="22"/>
      <c r="G131" s="22"/>
      <c r="H131" s="22"/>
      <c r="I131" s="22"/>
      <c r="J131" s="22"/>
      <c r="K131" s="22">
        <f>G131+I131</f>
        <v>0</v>
      </c>
      <c r="L131" s="22">
        <f>C131-P131-R131</f>
        <v>0</v>
      </c>
      <c r="M131" s="22"/>
      <c r="N131" s="22"/>
      <c r="O131" s="22">
        <f>L131-G131-I131</f>
        <v>0</v>
      </c>
      <c r="P131" s="22"/>
      <c r="Q131" s="22"/>
      <c r="R131" s="22"/>
      <c r="S131" s="22"/>
      <c r="T131" s="22"/>
    </row>
    <row r="132" spans="1:20" ht="17" thickBot="1" x14ac:dyDescent="0.25">
      <c r="A132" s="21">
        <v>44015</v>
      </c>
      <c r="B132" s="83">
        <v>129</v>
      </c>
      <c r="C132" s="23"/>
      <c r="D132" s="70"/>
      <c r="E132" s="22"/>
      <c r="F132" s="22"/>
      <c r="G132" s="22"/>
      <c r="H132" s="22"/>
      <c r="I132" s="22"/>
      <c r="J132" s="22"/>
      <c r="K132" s="22">
        <f>G132+I132</f>
        <v>0</v>
      </c>
      <c r="L132" s="22">
        <f>C132-P132-R132</f>
        <v>0</v>
      </c>
      <c r="M132" s="22"/>
      <c r="N132" s="22"/>
      <c r="O132" s="22">
        <f>L132-G132-I132</f>
        <v>0</v>
      </c>
      <c r="P132" s="22"/>
      <c r="Q132" s="22"/>
      <c r="R132" s="22"/>
      <c r="S132" s="22"/>
      <c r="T132" s="22"/>
    </row>
    <row r="133" spans="1:20" ht="17" thickBot="1" x14ac:dyDescent="0.25">
      <c r="A133" s="21">
        <v>44016</v>
      </c>
      <c r="B133" s="83">
        <v>130</v>
      </c>
      <c r="C133" s="23"/>
      <c r="D133" s="70"/>
      <c r="E133" s="22"/>
      <c r="F133" s="22"/>
      <c r="G133" s="22"/>
      <c r="H133" s="22"/>
      <c r="I133" s="22"/>
      <c r="J133" s="22"/>
      <c r="K133" s="22">
        <f>G133+I133</f>
        <v>0</v>
      </c>
      <c r="L133" s="22">
        <f>C133-P133-R133</f>
        <v>0</v>
      </c>
      <c r="M133" s="22"/>
      <c r="N133" s="22"/>
      <c r="O133" s="22">
        <f>L133-G133-I133</f>
        <v>0</v>
      </c>
      <c r="P133" s="22"/>
      <c r="Q133" s="22"/>
      <c r="R133" s="22"/>
      <c r="S133" s="22"/>
      <c r="T133" s="22"/>
    </row>
    <row r="134" spans="1:20" ht="17" thickBot="1" x14ac:dyDescent="0.25">
      <c r="A134" s="21">
        <v>44017</v>
      </c>
      <c r="B134" s="83">
        <v>131</v>
      </c>
      <c r="C134" s="23"/>
      <c r="D134" s="70"/>
      <c r="E134" s="22"/>
      <c r="F134" s="22"/>
      <c r="G134" s="22"/>
      <c r="H134" s="22"/>
      <c r="I134" s="22"/>
      <c r="J134" s="22"/>
      <c r="K134" s="22">
        <f>G134+I134</f>
        <v>0</v>
      </c>
      <c r="L134" s="22">
        <f>C134-P134-R134</f>
        <v>0</v>
      </c>
      <c r="M134" s="22"/>
      <c r="N134" s="22"/>
      <c r="O134" s="22">
        <f>L134-G134-I134</f>
        <v>0</v>
      </c>
      <c r="P134" s="22"/>
      <c r="Q134" s="22"/>
      <c r="R134" s="22"/>
      <c r="S134" s="22"/>
      <c r="T134" s="22"/>
    </row>
    <row r="135" spans="1:20" ht="17" thickBot="1" x14ac:dyDescent="0.25">
      <c r="A135" s="21">
        <v>44018</v>
      </c>
      <c r="B135" s="83">
        <v>132</v>
      </c>
      <c r="C135" s="23"/>
      <c r="D135" s="70"/>
      <c r="E135" s="22"/>
      <c r="F135" s="22"/>
      <c r="G135" s="22"/>
      <c r="H135" s="22"/>
      <c r="I135" s="22"/>
      <c r="J135" s="22"/>
      <c r="K135" s="22">
        <f>G135+I135</f>
        <v>0</v>
      </c>
      <c r="L135" s="22">
        <f>C135-P135-R135</f>
        <v>0</v>
      </c>
      <c r="M135" s="22"/>
      <c r="N135" s="22"/>
      <c r="O135" s="22">
        <f>L135-G135-I135</f>
        <v>0</v>
      </c>
      <c r="P135" s="22"/>
      <c r="Q135" s="22"/>
      <c r="R135" s="22"/>
      <c r="S135" s="22"/>
      <c r="T135" s="22"/>
    </row>
    <row r="136" spans="1:20" ht="17" thickBot="1" x14ac:dyDescent="0.25">
      <c r="A136" s="21">
        <v>44019</v>
      </c>
      <c r="B136" s="83">
        <v>133</v>
      </c>
      <c r="C136" s="23"/>
      <c r="D136" s="70"/>
      <c r="E136" s="22"/>
      <c r="F136" s="22"/>
      <c r="G136" s="22"/>
      <c r="H136" s="22"/>
      <c r="I136" s="22"/>
      <c r="J136" s="22"/>
      <c r="K136" s="22">
        <f>G136+I136</f>
        <v>0</v>
      </c>
      <c r="L136" s="22">
        <f>C136-P136-R136</f>
        <v>0</v>
      </c>
      <c r="M136" s="22"/>
      <c r="N136" s="22"/>
      <c r="O136" s="22">
        <f>L136-G136-I136</f>
        <v>0</v>
      </c>
      <c r="P136" s="22"/>
      <c r="Q136" s="22"/>
      <c r="R136" s="22"/>
      <c r="S136" s="22"/>
      <c r="T136" s="22"/>
    </row>
    <row r="137" spans="1:20" ht="17" thickBot="1" x14ac:dyDescent="0.25">
      <c r="A137" s="21">
        <v>44020</v>
      </c>
      <c r="B137" s="83">
        <v>134</v>
      </c>
      <c r="C137" s="23"/>
      <c r="D137" s="70"/>
      <c r="E137" s="22"/>
      <c r="F137" s="22"/>
      <c r="G137" s="22"/>
      <c r="H137" s="22"/>
      <c r="I137" s="22"/>
      <c r="J137" s="22"/>
      <c r="K137" s="22">
        <f>G137+I137</f>
        <v>0</v>
      </c>
      <c r="L137" s="22">
        <f>C137-P137-R137</f>
        <v>0</v>
      </c>
      <c r="M137" s="22"/>
      <c r="N137" s="22"/>
      <c r="O137" s="22">
        <f>L137-G137-I137</f>
        <v>0</v>
      </c>
      <c r="P137" s="22"/>
      <c r="Q137" s="22"/>
      <c r="R137" s="22"/>
      <c r="S137" s="22"/>
      <c r="T137" s="22"/>
    </row>
    <row r="138" spans="1:20" ht="17" thickBot="1" x14ac:dyDescent="0.25">
      <c r="A138" s="21">
        <v>44021</v>
      </c>
      <c r="B138" s="83">
        <v>135</v>
      </c>
      <c r="C138" s="23"/>
      <c r="D138" s="70"/>
      <c r="E138" s="22"/>
      <c r="F138" s="22"/>
      <c r="G138" s="22"/>
      <c r="H138" s="22"/>
      <c r="I138" s="22"/>
      <c r="J138" s="22"/>
      <c r="K138" s="22">
        <f>G138+I138</f>
        <v>0</v>
      </c>
      <c r="L138" s="22">
        <f>C138-P138-R138</f>
        <v>0</v>
      </c>
      <c r="M138" s="22"/>
      <c r="N138" s="22"/>
      <c r="O138" s="22">
        <f>L138-G138-I138</f>
        <v>0</v>
      </c>
      <c r="P138" s="22"/>
      <c r="Q138" s="22"/>
      <c r="R138" s="22"/>
      <c r="S138" s="22"/>
      <c r="T138" s="22"/>
    </row>
    <row r="139" spans="1:20" ht="17" thickBot="1" x14ac:dyDescent="0.25">
      <c r="A139" s="21">
        <v>44022</v>
      </c>
      <c r="B139" s="83">
        <v>136</v>
      </c>
      <c r="C139" s="23"/>
      <c r="D139" s="70"/>
      <c r="E139" s="22"/>
      <c r="F139" s="22"/>
      <c r="G139" s="22"/>
      <c r="H139" s="22"/>
      <c r="I139" s="22"/>
      <c r="J139" s="22"/>
      <c r="K139" s="22">
        <f>G139+I139</f>
        <v>0</v>
      </c>
      <c r="L139" s="22">
        <f>C139-P139-R139</f>
        <v>0</v>
      </c>
      <c r="M139" s="22"/>
      <c r="N139" s="22"/>
      <c r="O139" s="22">
        <f>L139-G139-I139</f>
        <v>0</v>
      </c>
      <c r="P139" s="22"/>
      <c r="Q139" s="22"/>
      <c r="R139" s="22"/>
      <c r="S139" s="22"/>
      <c r="T139" s="22"/>
    </row>
    <row r="140" spans="1:20" ht="17" thickBot="1" x14ac:dyDescent="0.25">
      <c r="A140" s="21">
        <v>44023</v>
      </c>
      <c r="B140" s="83">
        <v>137</v>
      </c>
      <c r="C140" s="23"/>
      <c r="D140" s="70"/>
      <c r="E140" s="22"/>
      <c r="F140" s="22"/>
      <c r="G140" s="22"/>
      <c r="H140" s="22"/>
      <c r="I140" s="22"/>
      <c r="J140" s="22"/>
      <c r="K140" s="22">
        <f>G140+I140</f>
        <v>0</v>
      </c>
      <c r="L140" s="22">
        <f>C140-P140-R140</f>
        <v>0</v>
      </c>
      <c r="M140" s="22"/>
      <c r="N140" s="22"/>
      <c r="O140" s="22">
        <f>L140-G140-I140</f>
        <v>0</v>
      </c>
      <c r="P140" s="22"/>
      <c r="Q140" s="22"/>
      <c r="R140" s="22"/>
      <c r="S140" s="22"/>
      <c r="T140" s="22"/>
    </row>
    <row r="141" spans="1:20" ht="17" thickBot="1" x14ac:dyDescent="0.25">
      <c r="A141" s="21">
        <v>44024</v>
      </c>
      <c r="B141" s="83">
        <v>138</v>
      </c>
      <c r="C141" s="23"/>
      <c r="D141" s="70"/>
      <c r="E141" s="22"/>
      <c r="F141" s="22"/>
      <c r="G141" s="22"/>
      <c r="H141" s="22"/>
      <c r="I141" s="22"/>
      <c r="J141" s="22"/>
      <c r="K141" s="22">
        <f>G141+I141</f>
        <v>0</v>
      </c>
      <c r="L141" s="22">
        <f>C141-P141-R141</f>
        <v>0</v>
      </c>
      <c r="M141" s="22"/>
      <c r="N141" s="22"/>
      <c r="O141" s="22">
        <f>L141-G141-I141</f>
        <v>0</v>
      </c>
      <c r="P141" s="22"/>
      <c r="Q141" s="22"/>
      <c r="R141" s="22"/>
      <c r="S141" s="22"/>
      <c r="T141" s="22"/>
    </row>
    <row r="142" spans="1:20" ht="17" thickBot="1" x14ac:dyDescent="0.25">
      <c r="A142" s="21">
        <v>44025</v>
      </c>
      <c r="B142" s="83">
        <v>139</v>
      </c>
      <c r="C142" s="23"/>
      <c r="D142" s="70"/>
      <c r="E142" s="22"/>
      <c r="F142" s="22"/>
      <c r="G142" s="22"/>
      <c r="H142" s="22"/>
      <c r="I142" s="22"/>
      <c r="J142" s="22"/>
      <c r="K142" s="22">
        <f>G142+I142</f>
        <v>0</v>
      </c>
      <c r="L142" s="22">
        <f>C142-P142-R142</f>
        <v>0</v>
      </c>
      <c r="M142" s="22"/>
      <c r="N142" s="22"/>
      <c r="O142" s="22">
        <f>L142-G142-I142</f>
        <v>0</v>
      </c>
      <c r="P142" s="22"/>
      <c r="Q142" s="22"/>
      <c r="R142" s="22"/>
      <c r="S142" s="22"/>
      <c r="T142" s="22"/>
    </row>
    <row r="143" spans="1:20" ht="17" thickBot="1" x14ac:dyDescent="0.25">
      <c r="A143" s="21">
        <v>44026</v>
      </c>
      <c r="B143" s="83">
        <v>140</v>
      </c>
      <c r="C143" s="23"/>
      <c r="D143" s="70"/>
      <c r="E143" s="22"/>
      <c r="F143" s="22"/>
      <c r="G143" s="22"/>
      <c r="H143" s="22"/>
      <c r="I143" s="22"/>
      <c r="J143" s="22"/>
      <c r="K143" s="22">
        <f>G143+I143</f>
        <v>0</v>
      </c>
      <c r="L143" s="22">
        <f>C143-P143-R143</f>
        <v>0</v>
      </c>
      <c r="M143" s="22"/>
      <c r="N143" s="22"/>
      <c r="O143" s="22">
        <f>L143-G143-I143</f>
        <v>0</v>
      </c>
      <c r="P143" s="22"/>
      <c r="Q143" s="22"/>
      <c r="R143" s="22"/>
      <c r="S143" s="22"/>
      <c r="T143" s="22"/>
    </row>
    <row r="144" spans="1:20" ht="17" thickBot="1" x14ac:dyDescent="0.25">
      <c r="A144" s="21">
        <v>44027</v>
      </c>
      <c r="B144" s="83">
        <v>141</v>
      </c>
      <c r="C144" s="23"/>
      <c r="D144" s="70"/>
      <c r="E144" s="22"/>
      <c r="F144" s="22"/>
      <c r="G144" s="22"/>
      <c r="H144" s="22"/>
      <c r="I144" s="22"/>
      <c r="J144" s="22"/>
      <c r="K144" s="22">
        <f>G144+I144</f>
        <v>0</v>
      </c>
      <c r="L144" s="22">
        <f>C144-P144-R144</f>
        <v>0</v>
      </c>
      <c r="M144" s="22"/>
      <c r="N144" s="22"/>
      <c r="O144" s="22">
        <f>L144-G144-I144</f>
        <v>0</v>
      </c>
      <c r="P144" s="22"/>
      <c r="Q144" s="22"/>
      <c r="R144" s="22"/>
      <c r="S144" s="22"/>
      <c r="T144" s="22"/>
    </row>
    <row r="145" spans="1:20" ht="17" thickBot="1" x14ac:dyDescent="0.25">
      <c r="A145" s="21">
        <v>44028</v>
      </c>
      <c r="B145" s="83">
        <v>142</v>
      </c>
      <c r="C145" s="23"/>
      <c r="D145" s="70"/>
      <c r="E145" s="22"/>
      <c r="F145" s="22"/>
      <c r="G145" s="22"/>
      <c r="H145" s="22"/>
      <c r="I145" s="22"/>
      <c r="J145" s="22"/>
      <c r="K145" s="22">
        <f>G145+I145</f>
        <v>0</v>
      </c>
      <c r="L145" s="22">
        <f>C145-P145-R145</f>
        <v>0</v>
      </c>
      <c r="M145" s="22"/>
      <c r="N145" s="22"/>
      <c r="O145" s="22">
        <f>L145-G145-I145</f>
        <v>0</v>
      </c>
      <c r="P145" s="22"/>
      <c r="Q145" s="22"/>
      <c r="R145" s="22"/>
      <c r="S145" s="22"/>
      <c r="T145" s="22"/>
    </row>
    <row r="146" spans="1:20" ht="17" thickBot="1" x14ac:dyDescent="0.25">
      <c r="A146" s="21">
        <v>44029</v>
      </c>
      <c r="B146" s="83">
        <v>143</v>
      </c>
      <c r="C146" s="23"/>
      <c r="D146" s="70"/>
      <c r="E146" s="22"/>
      <c r="F146" s="22"/>
      <c r="G146" s="22"/>
      <c r="H146" s="22"/>
      <c r="I146" s="22"/>
      <c r="J146" s="22"/>
      <c r="K146" s="22">
        <f>G146+I146</f>
        <v>0</v>
      </c>
      <c r="L146" s="22">
        <f>C146-P146-R146</f>
        <v>0</v>
      </c>
      <c r="M146" s="22"/>
      <c r="N146" s="22"/>
      <c r="O146" s="22">
        <f>L146-G146-I146</f>
        <v>0</v>
      </c>
      <c r="P146" s="22"/>
      <c r="Q146" s="22"/>
      <c r="R146" s="22"/>
      <c r="S146" s="22"/>
      <c r="T146" s="22"/>
    </row>
    <row r="147" spans="1:20" ht="17" thickBot="1" x14ac:dyDescent="0.25">
      <c r="A147" s="21">
        <v>44030</v>
      </c>
      <c r="B147" s="83">
        <v>144</v>
      </c>
      <c r="C147" s="23"/>
      <c r="D147" s="70"/>
      <c r="E147" s="22"/>
      <c r="F147" s="22"/>
      <c r="G147" s="22"/>
      <c r="H147" s="22"/>
      <c r="I147" s="22"/>
      <c r="J147" s="22"/>
      <c r="K147" s="22">
        <f>G147+I147</f>
        <v>0</v>
      </c>
      <c r="L147" s="22">
        <f>C147-P147-R147</f>
        <v>0</v>
      </c>
      <c r="M147" s="22"/>
      <c r="N147" s="22"/>
      <c r="O147" s="22">
        <f>L147-G147-I147</f>
        <v>0</v>
      </c>
      <c r="P147" s="22"/>
      <c r="Q147" s="22"/>
      <c r="R147" s="22"/>
      <c r="S147" s="22"/>
      <c r="T147" s="22"/>
    </row>
    <row r="148" spans="1:20" ht="17" thickBot="1" x14ac:dyDescent="0.25">
      <c r="A148" s="21">
        <v>44031</v>
      </c>
      <c r="B148" s="83">
        <v>145</v>
      </c>
      <c r="C148" s="23"/>
      <c r="D148" s="70"/>
      <c r="E148" s="22"/>
      <c r="F148" s="22"/>
      <c r="G148" s="22"/>
      <c r="H148" s="22"/>
      <c r="I148" s="22"/>
      <c r="J148" s="22"/>
      <c r="K148" s="22">
        <f>G148+I148</f>
        <v>0</v>
      </c>
      <c r="L148" s="22">
        <f>C148-P148-R148</f>
        <v>0</v>
      </c>
      <c r="M148" s="22"/>
      <c r="N148" s="22"/>
      <c r="O148" s="22">
        <f>L148-G148-I148</f>
        <v>0</v>
      </c>
      <c r="P148" s="22"/>
      <c r="Q148" s="22"/>
      <c r="R148" s="22"/>
      <c r="S148" s="22"/>
      <c r="T148" s="22"/>
    </row>
    <row r="149" spans="1:20" ht="17" thickBot="1" x14ac:dyDescent="0.25">
      <c r="A149" s="21">
        <v>44032</v>
      </c>
      <c r="B149" s="83">
        <v>146</v>
      </c>
      <c r="C149" s="23"/>
      <c r="D149" s="70"/>
      <c r="E149" s="22"/>
      <c r="F149" s="22"/>
      <c r="G149" s="22"/>
      <c r="H149" s="22"/>
      <c r="I149" s="22"/>
      <c r="J149" s="22"/>
      <c r="K149" s="22">
        <f>G149+I149</f>
        <v>0</v>
      </c>
      <c r="L149" s="22">
        <f>C149-P149-R149</f>
        <v>0</v>
      </c>
      <c r="M149" s="22"/>
      <c r="N149" s="22"/>
      <c r="O149" s="22">
        <f>L149-G149-I149</f>
        <v>0</v>
      </c>
      <c r="P149" s="22"/>
      <c r="Q149" s="22"/>
      <c r="R149" s="22"/>
      <c r="S149" s="22"/>
      <c r="T149" s="22"/>
    </row>
    <row r="150" spans="1:20" ht="17" thickBot="1" x14ac:dyDescent="0.25">
      <c r="A150" s="21">
        <v>44033</v>
      </c>
      <c r="B150" s="83">
        <v>147</v>
      </c>
      <c r="C150" s="23"/>
      <c r="D150" s="70"/>
      <c r="E150" s="22"/>
      <c r="F150" s="22"/>
      <c r="G150" s="22"/>
      <c r="H150" s="22"/>
      <c r="I150" s="22"/>
      <c r="J150" s="22"/>
      <c r="K150" s="22">
        <f>G150+I150</f>
        <v>0</v>
      </c>
      <c r="L150" s="22">
        <f>C150-P150-R150</f>
        <v>0</v>
      </c>
      <c r="M150" s="22"/>
      <c r="N150" s="22"/>
      <c r="O150" s="22">
        <f>L150-G150-I150</f>
        <v>0</v>
      </c>
      <c r="P150" s="22"/>
      <c r="Q150" s="22"/>
      <c r="R150" s="22"/>
      <c r="S150" s="22"/>
      <c r="T150" s="22"/>
    </row>
    <row r="151" spans="1:20" ht="17" thickBot="1" x14ac:dyDescent="0.25">
      <c r="A151" s="21">
        <v>44034</v>
      </c>
      <c r="B151" s="83">
        <v>148</v>
      </c>
      <c r="C151" s="23"/>
      <c r="D151" s="70"/>
      <c r="E151" s="22"/>
      <c r="F151" s="22"/>
      <c r="G151" s="22"/>
      <c r="H151" s="22"/>
      <c r="I151" s="22"/>
      <c r="J151" s="22"/>
      <c r="K151" s="22">
        <f>G151+I151</f>
        <v>0</v>
      </c>
      <c r="L151" s="22">
        <f>C151-P151-R151</f>
        <v>0</v>
      </c>
      <c r="M151" s="22"/>
      <c r="N151" s="22"/>
      <c r="O151" s="22">
        <f>L151-G151-I151</f>
        <v>0</v>
      </c>
      <c r="P151" s="22"/>
      <c r="Q151" s="22"/>
      <c r="R151" s="22"/>
      <c r="S151" s="22"/>
      <c r="T151" s="22"/>
    </row>
    <row r="152" spans="1:20" ht="17" thickBot="1" x14ac:dyDescent="0.25">
      <c r="A152" s="21">
        <v>44035</v>
      </c>
      <c r="B152" s="83">
        <v>149</v>
      </c>
      <c r="C152" s="23"/>
      <c r="D152" s="70"/>
      <c r="E152" s="22"/>
      <c r="F152" s="22"/>
      <c r="G152" s="22"/>
      <c r="H152" s="22"/>
      <c r="I152" s="22"/>
      <c r="J152" s="22"/>
      <c r="K152" s="22">
        <f>G152+I152</f>
        <v>0</v>
      </c>
      <c r="L152" s="22">
        <f>C152-P152-R152</f>
        <v>0</v>
      </c>
      <c r="M152" s="22"/>
      <c r="N152" s="22"/>
      <c r="O152" s="22">
        <f>L152-G152-I152</f>
        <v>0</v>
      </c>
      <c r="P152" s="22"/>
      <c r="Q152" s="22"/>
      <c r="R152" s="22"/>
      <c r="S152" s="22"/>
      <c r="T152" s="22"/>
    </row>
    <row r="153" spans="1:20" ht="17" thickBot="1" x14ac:dyDescent="0.25">
      <c r="A153" s="21">
        <v>44036</v>
      </c>
      <c r="B153" s="83">
        <v>150</v>
      </c>
      <c r="C153" s="23"/>
      <c r="D153" s="70"/>
      <c r="E153" s="22"/>
      <c r="F153" s="22"/>
      <c r="G153" s="22"/>
      <c r="H153" s="22"/>
      <c r="I153" s="22"/>
      <c r="J153" s="22"/>
      <c r="K153" s="22">
        <f>G153+I153</f>
        <v>0</v>
      </c>
      <c r="L153" s="22">
        <f>C153-P153-R153</f>
        <v>0</v>
      </c>
      <c r="M153" s="22"/>
      <c r="N153" s="22"/>
      <c r="O153" s="22">
        <f>L153-G153-I153</f>
        <v>0</v>
      </c>
      <c r="P153" s="22"/>
      <c r="Q153" s="22"/>
      <c r="R153" s="22"/>
      <c r="S153" s="22"/>
      <c r="T153" s="22"/>
    </row>
    <row r="154" spans="1:20" ht="17" thickBot="1" x14ac:dyDescent="0.25">
      <c r="A154" s="21">
        <v>44037</v>
      </c>
      <c r="B154" s="83">
        <v>151</v>
      </c>
      <c r="C154" s="23"/>
      <c r="D154" s="70"/>
      <c r="E154" s="22"/>
      <c r="F154" s="22"/>
      <c r="G154" s="22"/>
      <c r="H154" s="22"/>
      <c r="I154" s="22"/>
      <c r="J154" s="22"/>
      <c r="K154" s="22">
        <f>G154+I154</f>
        <v>0</v>
      </c>
      <c r="L154" s="22">
        <f>C154-P154-R154</f>
        <v>0</v>
      </c>
      <c r="M154" s="22"/>
      <c r="N154" s="22"/>
      <c r="O154" s="22">
        <f>L154-G154-I154</f>
        <v>0</v>
      </c>
      <c r="P154" s="22"/>
      <c r="Q154" s="22"/>
      <c r="R154" s="22"/>
      <c r="S154" s="22"/>
      <c r="T154" s="22"/>
    </row>
    <row r="155" spans="1:20" ht="17" thickBot="1" x14ac:dyDescent="0.25">
      <c r="A155" s="21">
        <v>44038</v>
      </c>
      <c r="B155" s="83">
        <v>152</v>
      </c>
      <c r="C155" s="23"/>
      <c r="D155" s="70"/>
      <c r="E155" s="22"/>
      <c r="F155" s="22"/>
      <c r="G155" s="22"/>
      <c r="H155" s="22"/>
      <c r="I155" s="22"/>
      <c r="J155" s="22"/>
      <c r="K155" s="22">
        <f>G155+I155</f>
        <v>0</v>
      </c>
      <c r="L155" s="22">
        <f>C155-P155-R155</f>
        <v>0</v>
      </c>
      <c r="M155" s="22"/>
      <c r="N155" s="22"/>
      <c r="O155" s="22">
        <f>L155-G155-I155</f>
        <v>0</v>
      </c>
      <c r="P155" s="22"/>
      <c r="Q155" s="22"/>
      <c r="R155" s="22"/>
      <c r="S155" s="22"/>
      <c r="T155" s="22"/>
    </row>
    <row r="156" spans="1:20" ht="17" thickBot="1" x14ac:dyDescent="0.25">
      <c r="A156" s="21">
        <v>44039</v>
      </c>
      <c r="B156" s="83">
        <v>153</v>
      </c>
      <c r="C156" s="23"/>
      <c r="D156" s="70"/>
      <c r="E156" s="22"/>
      <c r="F156" s="22"/>
      <c r="G156" s="22"/>
      <c r="H156" s="22"/>
      <c r="I156" s="22"/>
      <c r="J156" s="22"/>
      <c r="K156" s="22">
        <f>G156+I156</f>
        <v>0</v>
      </c>
      <c r="L156" s="22">
        <f>C156-P156-R156</f>
        <v>0</v>
      </c>
      <c r="M156" s="22"/>
      <c r="N156" s="22"/>
      <c r="O156" s="22">
        <f>L156-G156-I156</f>
        <v>0</v>
      </c>
      <c r="P156" s="22"/>
      <c r="Q156" s="22"/>
      <c r="R156" s="22"/>
      <c r="S156" s="22"/>
      <c r="T156" s="22"/>
    </row>
    <row r="157" spans="1:20" ht="17" thickBot="1" x14ac:dyDescent="0.25">
      <c r="A157" s="21">
        <v>44040</v>
      </c>
      <c r="B157" s="83">
        <v>154</v>
      </c>
      <c r="C157" s="23"/>
      <c r="D157" s="70"/>
      <c r="E157" s="22"/>
      <c r="F157" s="22"/>
      <c r="G157" s="22"/>
      <c r="H157" s="22"/>
      <c r="I157" s="22"/>
      <c r="J157" s="22"/>
      <c r="K157" s="22">
        <f>G157+I157</f>
        <v>0</v>
      </c>
      <c r="L157" s="22">
        <f>C157-P157-R157</f>
        <v>0</v>
      </c>
      <c r="M157" s="22"/>
      <c r="N157" s="22"/>
      <c r="O157" s="22">
        <f>L157-G157-I157</f>
        <v>0</v>
      </c>
      <c r="P157" s="22"/>
      <c r="Q157" s="22"/>
      <c r="R157" s="22"/>
      <c r="S157" s="22"/>
      <c r="T157" s="22"/>
    </row>
    <row r="158" spans="1:20" ht="17" thickBot="1" x14ac:dyDescent="0.25">
      <c r="A158" s="21">
        <v>44041</v>
      </c>
      <c r="B158" s="83">
        <v>155</v>
      </c>
      <c r="C158" s="23"/>
      <c r="D158" s="70"/>
      <c r="E158" s="22"/>
      <c r="F158" s="22"/>
      <c r="G158" s="22"/>
      <c r="H158" s="22"/>
      <c r="I158" s="22"/>
      <c r="J158" s="22"/>
      <c r="K158" s="22">
        <f>G158+I158</f>
        <v>0</v>
      </c>
      <c r="L158" s="22">
        <f>C158-P158-R158</f>
        <v>0</v>
      </c>
      <c r="M158" s="22"/>
      <c r="N158" s="22"/>
      <c r="O158" s="22">
        <f>L158-G158-I158</f>
        <v>0</v>
      </c>
      <c r="P158" s="22"/>
      <c r="Q158" s="22"/>
      <c r="R158" s="22"/>
      <c r="S158" s="22"/>
      <c r="T158" s="22"/>
    </row>
    <row r="159" spans="1:20" ht="17" thickBot="1" x14ac:dyDescent="0.25">
      <c r="A159" s="21">
        <v>44042</v>
      </c>
      <c r="B159" s="83">
        <v>156</v>
      </c>
      <c r="C159" s="23"/>
      <c r="D159" s="70"/>
      <c r="E159" s="22"/>
      <c r="F159" s="22"/>
      <c r="G159" s="22"/>
      <c r="H159" s="22"/>
      <c r="I159" s="22"/>
      <c r="J159" s="22"/>
      <c r="K159" s="22">
        <f>G159+I159</f>
        <v>0</v>
      </c>
      <c r="L159" s="22">
        <f>C159-P159-R159</f>
        <v>0</v>
      </c>
      <c r="M159" s="22"/>
      <c r="N159" s="22"/>
      <c r="O159" s="22">
        <f>L159-G159-I159</f>
        <v>0</v>
      </c>
      <c r="P159" s="22"/>
      <c r="Q159" s="22"/>
      <c r="R159" s="22"/>
      <c r="S159" s="22"/>
      <c r="T159" s="22"/>
    </row>
    <row r="160" spans="1:20" ht="17" thickBot="1" x14ac:dyDescent="0.25">
      <c r="A160" s="21">
        <v>44043</v>
      </c>
      <c r="B160" s="83">
        <v>157</v>
      </c>
      <c r="C160" s="23"/>
      <c r="D160" s="70"/>
      <c r="E160" s="22"/>
      <c r="F160" s="22"/>
      <c r="G160" s="22"/>
      <c r="H160" s="22"/>
      <c r="I160" s="22"/>
      <c r="J160" s="22"/>
      <c r="K160" s="22">
        <f>G160+I160</f>
        <v>0</v>
      </c>
      <c r="L160" s="22">
        <f>C160-P160-R160</f>
        <v>0</v>
      </c>
      <c r="M160" s="22"/>
      <c r="N160" s="22"/>
      <c r="O160" s="22">
        <f>L160-G160-I160</f>
        <v>0</v>
      </c>
      <c r="P160" s="22"/>
      <c r="Q160" s="22"/>
      <c r="R160" s="22"/>
      <c r="S160" s="22"/>
      <c r="T160" s="22"/>
    </row>
    <row r="161" spans="1:20" ht="17" thickBot="1" x14ac:dyDescent="0.25">
      <c r="A161" s="21">
        <v>44044</v>
      </c>
      <c r="B161" s="83">
        <v>158</v>
      </c>
      <c r="C161" s="23"/>
      <c r="D161" s="70"/>
      <c r="E161" s="22"/>
      <c r="F161" s="22"/>
      <c r="G161" s="22"/>
      <c r="H161" s="22"/>
      <c r="I161" s="22"/>
      <c r="J161" s="22"/>
      <c r="K161" s="22">
        <f>G161+I161</f>
        <v>0</v>
      </c>
      <c r="L161" s="22">
        <f>C161-P161-R161</f>
        <v>0</v>
      </c>
      <c r="M161" s="22"/>
      <c r="N161" s="22"/>
      <c r="O161" s="22">
        <f>L161-G161-I161</f>
        <v>0</v>
      </c>
      <c r="P161" s="22"/>
      <c r="Q161" s="22"/>
      <c r="R161" s="22"/>
      <c r="S161" s="22"/>
      <c r="T161" s="22"/>
    </row>
    <row r="162" spans="1:20" ht="17" thickBot="1" x14ac:dyDescent="0.25">
      <c r="A162" s="21">
        <v>44045</v>
      </c>
      <c r="B162" s="83">
        <v>159</v>
      </c>
      <c r="C162" s="23"/>
      <c r="D162" s="70"/>
      <c r="E162" s="22"/>
      <c r="F162" s="22"/>
      <c r="G162" s="22"/>
      <c r="H162" s="22"/>
      <c r="I162" s="22"/>
      <c r="J162" s="22"/>
      <c r="K162" s="22">
        <f>G162+I162</f>
        <v>0</v>
      </c>
      <c r="L162" s="22">
        <f>C162-P162-R162</f>
        <v>0</v>
      </c>
      <c r="M162" s="22"/>
      <c r="N162" s="22"/>
      <c r="O162" s="22">
        <f>L162-G162-I162</f>
        <v>0</v>
      </c>
      <c r="P162" s="22"/>
      <c r="Q162" s="22"/>
      <c r="R162" s="22"/>
      <c r="S162" s="22"/>
      <c r="T162" s="22"/>
    </row>
    <row r="163" spans="1:20" ht="17" thickBot="1" x14ac:dyDescent="0.25">
      <c r="A163" s="21">
        <v>44046</v>
      </c>
      <c r="B163" s="83">
        <v>160</v>
      </c>
      <c r="C163" s="23"/>
      <c r="D163" s="70"/>
      <c r="E163" s="22"/>
      <c r="F163" s="22"/>
      <c r="G163" s="22"/>
      <c r="H163" s="22"/>
      <c r="I163" s="22"/>
      <c r="J163" s="22"/>
      <c r="K163" s="22">
        <f>G163+I163</f>
        <v>0</v>
      </c>
      <c r="L163" s="22">
        <f>C163-P163-R163</f>
        <v>0</v>
      </c>
      <c r="M163" s="22"/>
      <c r="N163" s="22"/>
      <c r="O163" s="22">
        <f>L163-G163-I163</f>
        <v>0</v>
      </c>
      <c r="P163" s="22"/>
      <c r="Q163" s="22"/>
      <c r="R163" s="22"/>
      <c r="S163" s="22"/>
      <c r="T163" s="22"/>
    </row>
    <row r="164" spans="1:20" ht="17" thickBot="1" x14ac:dyDescent="0.25">
      <c r="A164" s="21">
        <v>44047</v>
      </c>
      <c r="B164" s="83">
        <v>161</v>
      </c>
      <c r="C164" s="23"/>
      <c r="D164" s="70"/>
      <c r="E164" s="22"/>
      <c r="F164" s="22"/>
      <c r="G164" s="22"/>
      <c r="H164" s="22"/>
      <c r="I164" s="22"/>
      <c r="J164" s="22"/>
      <c r="K164" s="22">
        <f>G164+I164</f>
        <v>0</v>
      </c>
      <c r="L164" s="22">
        <f>C164-P164-R164</f>
        <v>0</v>
      </c>
      <c r="M164" s="22"/>
      <c r="N164" s="22"/>
      <c r="O164" s="22">
        <f>L164-G164-I164</f>
        <v>0</v>
      </c>
      <c r="P164" s="22"/>
      <c r="Q164" s="22"/>
      <c r="R164" s="22"/>
      <c r="S164" s="22"/>
      <c r="T164" s="22"/>
    </row>
    <row r="165" spans="1:20" ht="17" thickBot="1" x14ac:dyDescent="0.25">
      <c r="A165" s="21">
        <v>44048</v>
      </c>
      <c r="B165" s="83">
        <v>162</v>
      </c>
      <c r="C165" s="23"/>
      <c r="D165" s="70"/>
      <c r="E165" s="22"/>
      <c r="F165" s="22"/>
      <c r="G165" s="22"/>
      <c r="H165" s="22"/>
      <c r="I165" s="22"/>
      <c r="J165" s="22"/>
      <c r="K165" s="22">
        <f>G165+I165</f>
        <v>0</v>
      </c>
      <c r="L165" s="22">
        <f>C165-P165-R165</f>
        <v>0</v>
      </c>
      <c r="M165" s="22"/>
      <c r="N165" s="22"/>
      <c r="O165" s="22">
        <f>L165-G165-I165</f>
        <v>0</v>
      </c>
      <c r="P165" s="22"/>
      <c r="Q165" s="22"/>
      <c r="R165" s="22"/>
      <c r="S165" s="22"/>
      <c r="T165" s="22"/>
    </row>
    <row r="166" spans="1:20" ht="17" thickBot="1" x14ac:dyDescent="0.25">
      <c r="A166" s="21">
        <v>44049</v>
      </c>
      <c r="B166" s="83">
        <v>163</v>
      </c>
      <c r="C166" s="23"/>
      <c r="D166" s="70"/>
      <c r="E166" s="22"/>
      <c r="F166" s="22"/>
      <c r="G166" s="22"/>
      <c r="H166" s="22"/>
      <c r="I166" s="22"/>
      <c r="J166" s="22"/>
      <c r="K166" s="22">
        <f>G166+I166</f>
        <v>0</v>
      </c>
      <c r="L166" s="22">
        <f>C166-P166-R166</f>
        <v>0</v>
      </c>
      <c r="M166" s="22"/>
      <c r="N166" s="22"/>
      <c r="O166" s="22">
        <f>L166-G166-I166</f>
        <v>0</v>
      </c>
      <c r="P166" s="22"/>
      <c r="Q166" s="22"/>
      <c r="R166" s="22"/>
      <c r="S166" s="22"/>
      <c r="T166" s="22"/>
    </row>
    <row r="167" spans="1:20" ht="17" thickBot="1" x14ac:dyDescent="0.25">
      <c r="A167" s="21">
        <v>44050</v>
      </c>
      <c r="B167" s="83">
        <v>164</v>
      </c>
      <c r="C167" s="23"/>
      <c r="D167" s="70"/>
      <c r="E167" s="22"/>
      <c r="F167" s="22"/>
      <c r="G167" s="22"/>
      <c r="H167" s="22"/>
      <c r="I167" s="22"/>
      <c r="J167" s="22"/>
      <c r="K167" s="22">
        <f>G167+I167</f>
        <v>0</v>
      </c>
      <c r="L167" s="22">
        <f>C167-P167-R167</f>
        <v>0</v>
      </c>
      <c r="M167" s="22"/>
      <c r="N167" s="22"/>
      <c r="O167" s="22">
        <f>L167-G167-I167</f>
        <v>0</v>
      </c>
      <c r="P167" s="22"/>
      <c r="Q167" s="22"/>
      <c r="R167" s="22"/>
      <c r="S167" s="22"/>
      <c r="T167" s="22"/>
    </row>
    <row r="168" spans="1:20" ht="17" thickBot="1" x14ac:dyDescent="0.25">
      <c r="A168" s="21">
        <v>44051</v>
      </c>
      <c r="B168" s="83">
        <v>165</v>
      </c>
      <c r="C168" s="23"/>
      <c r="D168" s="70"/>
      <c r="E168" s="22"/>
      <c r="F168" s="22"/>
      <c r="G168" s="22"/>
      <c r="H168" s="22"/>
      <c r="I168" s="22"/>
      <c r="J168" s="22"/>
      <c r="K168" s="22">
        <f>G168+I168</f>
        <v>0</v>
      </c>
      <c r="L168" s="22">
        <f>C168-P168-R168</f>
        <v>0</v>
      </c>
      <c r="M168" s="22"/>
      <c r="N168" s="22"/>
      <c r="O168" s="22">
        <f>L168-G168-I168</f>
        <v>0</v>
      </c>
      <c r="P168" s="22"/>
      <c r="Q168" s="22"/>
      <c r="R168" s="22"/>
      <c r="S168" s="22"/>
      <c r="T168" s="22"/>
    </row>
    <row r="169" spans="1:20" ht="17" thickBot="1" x14ac:dyDescent="0.25">
      <c r="A169" s="21">
        <v>44052</v>
      </c>
      <c r="B169" s="83">
        <v>166</v>
      </c>
      <c r="C169" s="23"/>
      <c r="D169" s="70"/>
      <c r="E169" s="22"/>
      <c r="F169" s="22"/>
      <c r="G169" s="22"/>
      <c r="H169" s="22"/>
      <c r="I169" s="22"/>
      <c r="J169" s="22"/>
      <c r="K169" s="22">
        <f>G169+I169</f>
        <v>0</v>
      </c>
      <c r="L169" s="22">
        <f>C169-P169-R169</f>
        <v>0</v>
      </c>
      <c r="M169" s="22"/>
      <c r="N169" s="22"/>
      <c r="O169" s="22">
        <f>L169-G169-I169</f>
        <v>0</v>
      </c>
      <c r="P169" s="22"/>
      <c r="Q169" s="22"/>
      <c r="R169" s="22"/>
      <c r="S169" s="22"/>
      <c r="T169" s="22"/>
    </row>
    <row r="170" spans="1:20" ht="17" thickBot="1" x14ac:dyDescent="0.25">
      <c r="A170" s="21">
        <v>44053</v>
      </c>
      <c r="B170" s="83">
        <v>167</v>
      </c>
      <c r="C170" s="23"/>
      <c r="D170" s="70"/>
      <c r="E170" s="22"/>
      <c r="F170" s="22"/>
      <c r="G170" s="22"/>
      <c r="H170" s="22"/>
      <c r="I170" s="22"/>
      <c r="J170" s="22"/>
      <c r="K170" s="22">
        <f>G170+I170</f>
        <v>0</v>
      </c>
      <c r="L170" s="22">
        <f>C170-P170-R170</f>
        <v>0</v>
      </c>
      <c r="M170" s="22"/>
      <c r="N170" s="22"/>
      <c r="O170" s="22">
        <f>L170-G170-I170</f>
        <v>0</v>
      </c>
      <c r="P170" s="22"/>
      <c r="Q170" s="22"/>
      <c r="R170" s="22"/>
      <c r="S170" s="22"/>
      <c r="T170" s="22"/>
    </row>
    <row r="171" spans="1:20" ht="17" thickBot="1" x14ac:dyDescent="0.25">
      <c r="A171" s="21">
        <v>44054</v>
      </c>
      <c r="B171" s="83">
        <v>168</v>
      </c>
      <c r="C171" s="23"/>
      <c r="D171" s="70"/>
      <c r="E171" s="22"/>
      <c r="F171" s="22"/>
      <c r="G171" s="22"/>
      <c r="H171" s="22"/>
      <c r="I171" s="22"/>
      <c r="J171" s="22"/>
      <c r="K171" s="22">
        <f>G171+I171</f>
        <v>0</v>
      </c>
      <c r="L171" s="22">
        <f>C171-P171-R171</f>
        <v>0</v>
      </c>
      <c r="M171" s="22"/>
      <c r="N171" s="22"/>
      <c r="O171" s="22">
        <f>L171-G171-I171</f>
        <v>0</v>
      </c>
      <c r="P171" s="22"/>
      <c r="Q171" s="22"/>
      <c r="R171" s="22"/>
      <c r="S171" s="22"/>
      <c r="T171" s="22"/>
    </row>
    <row r="172" spans="1:20" ht="17" thickBot="1" x14ac:dyDescent="0.25">
      <c r="A172" s="21">
        <v>44055</v>
      </c>
      <c r="B172" s="83">
        <v>169</v>
      </c>
      <c r="C172" s="23"/>
      <c r="D172" s="70"/>
      <c r="E172" s="22"/>
      <c r="F172" s="22"/>
      <c r="G172" s="22"/>
      <c r="H172" s="22"/>
      <c r="I172" s="22"/>
      <c r="J172" s="22"/>
      <c r="K172" s="22">
        <f>G172+I172</f>
        <v>0</v>
      </c>
      <c r="L172" s="22">
        <f>C172-P172-R172</f>
        <v>0</v>
      </c>
      <c r="M172" s="22"/>
      <c r="N172" s="22"/>
      <c r="O172" s="22">
        <f>L172-G172-I172</f>
        <v>0</v>
      </c>
      <c r="P172" s="22"/>
      <c r="Q172" s="22"/>
      <c r="R172" s="22"/>
      <c r="S172" s="22"/>
      <c r="T172" s="22"/>
    </row>
    <row r="173" spans="1:20" ht="17" thickBot="1" x14ac:dyDescent="0.25">
      <c r="A173" s="21">
        <v>44056</v>
      </c>
      <c r="B173" s="83">
        <v>170</v>
      </c>
      <c r="C173" s="23"/>
      <c r="D173" s="70"/>
      <c r="E173" s="22"/>
      <c r="F173" s="22"/>
      <c r="G173" s="22"/>
      <c r="H173" s="22"/>
      <c r="I173" s="22"/>
      <c r="J173" s="22"/>
      <c r="K173" s="22">
        <f>G173+I173</f>
        <v>0</v>
      </c>
      <c r="L173" s="22">
        <f>C173-P173-R173</f>
        <v>0</v>
      </c>
      <c r="M173" s="22"/>
      <c r="N173" s="22"/>
      <c r="O173" s="22">
        <f>L173-G173-I173</f>
        <v>0</v>
      </c>
      <c r="P173" s="22"/>
      <c r="Q173" s="22"/>
      <c r="R173" s="22"/>
      <c r="S173" s="22"/>
      <c r="T173" s="22"/>
    </row>
    <row r="174" spans="1:20" ht="17" thickBot="1" x14ac:dyDescent="0.25">
      <c r="A174" s="21">
        <v>44057</v>
      </c>
      <c r="B174" s="83">
        <v>171</v>
      </c>
      <c r="C174" s="23"/>
      <c r="D174" s="70"/>
      <c r="E174" s="22"/>
      <c r="F174" s="22"/>
      <c r="G174" s="22"/>
      <c r="H174" s="22"/>
      <c r="I174" s="22"/>
      <c r="J174" s="22"/>
      <c r="K174" s="22">
        <f>G174+I174</f>
        <v>0</v>
      </c>
      <c r="L174" s="22">
        <f>C174-P174-R174</f>
        <v>0</v>
      </c>
      <c r="M174" s="22"/>
      <c r="N174" s="22"/>
      <c r="O174" s="22">
        <f>L174-G174-I174</f>
        <v>0</v>
      </c>
      <c r="P174" s="22"/>
      <c r="Q174" s="22"/>
      <c r="R174" s="22"/>
      <c r="S174" s="22"/>
      <c r="T174" s="22"/>
    </row>
    <row r="175" spans="1:20" ht="17" thickBot="1" x14ac:dyDescent="0.25">
      <c r="A175" s="21">
        <v>44058</v>
      </c>
      <c r="B175" s="83">
        <v>172</v>
      </c>
      <c r="C175" s="23"/>
      <c r="D175" s="70"/>
      <c r="E175" s="22"/>
      <c r="F175" s="22"/>
      <c r="G175" s="22"/>
      <c r="H175" s="22"/>
      <c r="I175" s="22"/>
      <c r="J175" s="22"/>
      <c r="K175" s="22">
        <f>G175+I175</f>
        <v>0</v>
      </c>
      <c r="L175" s="22">
        <f>C175-P175-R175</f>
        <v>0</v>
      </c>
      <c r="M175" s="22"/>
      <c r="N175" s="22"/>
      <c r="O175" s="22">
        <f>L175-G175-I175</f>
        <v>0</v>
      </c>
      <c r="P175" s="22"/>
      <c r="Q175" s="22"/>
      <c r="R175" s="22"/>
      <c r="S175" s="22"/>
      <c r="T175" s="22"/>
    </row>
    <row r="176" spans="1:20" ht="17" thickBot="1" x14ac:dyDescent="0.25">
      <c r="A176" s="21">
        <v>44059</v>
      </c>
      <c r="B176" s="83">
        <v>173</v>
      </c>
      <c r="C176" s="23"/>
      <c r="D176" s="70"/>
      <c r="E176" s="22"/>
      <c r="F176" s="22"/>
      <c r="G176" s="22"/>
      <c r="H176" s="22"/>
      <c r="I176" s="22"/>
      <c r="J176" s="22"/>
      <c r="K176" s="22">
        <f>G176+I176</f>
        <v>0</v>
      </c>
      <c r="L176" s="22">
        <f>C176-P176-R176</f>
        <v>0</v>
      </c>
      <c r="M176" s="22"/>
      <c r="N176" s="22"/>
      <c r="O176" s="22">
        <f>L176-G176-I176</f>
        <v>0</v>
      </c>
      <c r="P176" s="22"/>
      <c r="Q176" s="22"/>
      <c r="R176" s="22"/>
      <c r="S176" s="22"/>
      <c r="T176" s="22"/>
    </row>
    <row r="177" spans="1:20" ht="17" thickBot="1" x14ac:dyDescent="0.25">
      <c r="A177" s="21">
        <v>44060</v>
      </c>
      <c r="B177" s="83">
        <v>174</v>
      </c>
      <c r="C177" s="23"/>
      <c r="D177" s="70"/>
      <c r="E177" s="22"/>
      <c r="F177" s="22"/>
      <c r="G177" s="22"/>
      <c r="H177" s="22"/>
      <c r="I177" s="22"/>
      <c r="J177" s="22"/>
      <c r="K177" s="22">
        <f>G177+I177</f>
        <v>0</v>
      </c>
      <c r="L177" s="22">
        <f>C177-P177-R177</f>
        <v>0</v>
      </c>
      <c r="M177" s="22"/>
      <c r="N177" s="22"/>
      <c r="O177" s="22">
        <f>L177-G177-I177</f>
        <v>0</v>
      </c>
      <c r="P177" s="22"/>
      <c r="Q177" s="22"/>
      <c r="R177" s="22"/>
      <c r="S177" s="22"/>
      <c r="T177" s="22"/>
    </row>
    <row r="178" spans="1:20" ht="17" thickBot="1" x14ac:dyDescent="0.25">
      <c r="A178" s="21">
        <v>44061</v>
      </c>
      <c r="B178" s="83">
        <v>175</v>
      </c>
      <c r="C178" s="23"/>
      <c r="D178" s="70"/>
      <c r="E178" s="22"/>
      <c r="F178" s="22"/>
      <c r="G178" s="22"/>
      <c r="H178" s="22"/>
      <c r="I178" s="22"/>
      <c r="J178" s="22"/>
      <c r="K178" s="22">
        <f>G178+I178</f>
        <v>0</v>
      </c>
      <c r="L178" s="22">
        <f>C178-P178-R178</f>
        <v>0</v>
      </c>
      <c r="M178" s="22"/>
      <c r="N178" s="22"/>
      <c r="O178" s="22">
        <f>L178-G178-I178</f>
        <v>0</v>
      </c>
      <c r="P178" s="22"/>
      <c r="Q178" s="22"/>
      <c r="R178" s="22"/>
      <c r="S178" s="22"/>
      <c r="T178" s="22"/>
    </row>
    <row r="179" spans="1:20" ht="17" thickBot="1" x14ac:dyDescent="0.25">
      <c r="A179" s="21">
        <v>44062</v>
      </c>
      <c r="B179" s="83">
        <v>176</v>
      </c>
      <c r="C179" s="23"/>
      <c r="D179" s="70"/>
      <c r="E179" s="22"/>
      <c r="F179" s="22"/>
      <c r="G179" s="22"/>
      <c r="H179" s="22"/>
      <c r="I179" s="22"/>
      <c r="J179" s="22"/>
      <c r="K179" s="22">
        <f>G179+I179</f>
        <v>0</v>
      </c>
      <c r="L179" s="22">
        <f>C179-P179-R179</f>
        <v>0</v>
      </c>
      <c r="M179" s="22"/>
      <c r="N179" s="22"/>
      <c r="O179" s="22">
        <f>L179-G179-I179</f>
        <v>0</v>
      </c>
      <c r="P179" s="22"/>
      <c r="Q179" s="22"/>
      <c r="R179" s="22"/>
      <c r="S179" s="22"/>
      <c r="T179" s="22"/>
    </row>
    <row r="180" spans="1:20" ht="17" thickBot="1" x14ac:dyDescent="0.25">
      <c r="A180" s="21">
        <v>44063</v>
      </c>
      <c r="B180" s="83">
        <v>177</v>
      </c>
      <c r="C180" s="23"/>
      <c r="D180" s="70"/>
      <c r="E180" s="22"/>
      <c r="F180" s="22"/>
      <c r="G180" s="22"/>
      <c r="H180" s="22"/>
      <c r="I180" s="22"/>
      <c r="J180" s="22"/>
      <c r="K180" s="22">
        <f>G180+I180</f>
        <v>0</v>
      </c>
      <c r="L180" s="22">
        <f>C180-P180-R180</f>
        <v>0</v>
      </c>
      <c r="M180" s="22"/>
      <c r="N180" s="22"/>
      <c r="O180" s="22">
        <f>L180-G180-I180</f>
        <v>0</v>
      </c>
      <c r="P180" s="22"/>
      <c r="Q180" s="22"/>
      <c r="R180" s="22"/>
      <c r="S180" s="22"/>
      <c r="T180" s="22"/>
    </row>
    <row r="181" spans="1:20" ht="17" thickBot="1" x14ac:dyDescent="0.25">
      <c r="A181" s="21">
        <v>44064</v>
      </c>
      <c r="B181" s="83">
        <v>178</v>
      </c>
      <c r="C181" s="23"/>
      <c r="D181" s="70"/>
      <c r="E181" s="22"/>
      <c r="F181" s="22"/>
      <c r="G181" s="22"/>
      <c r="H181" s="22"/>
      <c r="I181" s="22"/>
      <c r="J181" s="22"/>
      <c r="K181" s="22">
        <f>G181+I181</f>
        <v>0</v>
      </c>
      <c r="L181" s="22">
        <f>C181-P181-R181</f>
        <v>0</v>
      </c>
      <c r="M181" s="22"/>
      <c r="N181" s="22"/>
      <c r="O181" s="22">
        <f>L181-G181-I181</f>
        <v>0</v>
      </c>
      <c r="P181" s="22"/>
      <c r="Q181" s="22"/>
      <c r="R181" s="22"/>
      <c r="S181" s="22"/>
      <c r="T181" s="22"/>
    </row>
    <row r="182" spans="1:20" ht="17" thickBot="1" x14ac:dyDescent="0.25">
      <c r="A182" s="21">
        <v>44065</v>
      </c>
      <c r="B182" s="83">
        <v>179</v>
      </c>
      <c r="C182" s="23"/>
      <c r="D182" s="70"/>
      <c r="E182" s="22"/>
      <c r="F182" s="22"/>
      <c r="G182" s="22"/>
      <c r="H182" s="22"/>
      <c r="I182" s="22"/>
      <c r="J182" s="22"/>
      <c r="K182" s="22">
        <f>G182+I182</f>
        <v>0</v>
      </c>
      <c r="L182" s="22">
        <f>C182-P182-R182</f>
        <v>0</v>
      </c>
      <c r="M182" s="22"/>
      <c r="N182" s="22"/>
      <c r="O182" s="22">
        <f>L182-G182-I182</f>
        <v>0</v>
      </c>
      <c r="P182" s="22"/>
      <c r="Q182" s="22"/>
      <c r="R182" s="22"/>
      <c r="S182" s="22"/>
      <c r="T182" s="22"/>
    </row>
    <row r="183" spans="1:20" ht="17" thickBot="1" x14ac:dyDescent="0.25">
      <c r="A183" s="21">
        <v>44066</v>
      </c>
      <c r="B183" s="83">
        <v>180</v>
      </c>
      <c r="C183" s="23"/>
      <c r="D183" s="70"/>
      <c r="E183" s="22"/>
      <c r="F183" s="22"/>
      <c r="G183" s="22"/>
      <c r="H183" s="22"/>
      <c r="I183" s="22"/>
      <c r="J183" s="22"/>
      <c r="K183" s="22">
        <f>G183+I183</f>
        <v>0</v>
      </c>
      <c r="L183" s="22">
        <f>C183-P183-R183</f>
        <v>0</v>
      </c>
      <c r="M183" s="22"/>
      <c r="N183" s="22"/>
      <c r="O183" s="22">
        <f>L183-G183-I183</f>
        <v>0</v>
      </c>
      <c r="P183" s="22"/>
      <c r="Q183" s="22"/>
      <c r="R183" s="22"/>
      <c r="S183" s="22"/>
      <c r="T183" s="22"/>
    </row>
    <row r="184" spans="1:20" ht="17" thickBot="1" x14ac:dyDescent="0.25">
      <c r="A184" s="21">
        <v>44067</v>
      </c>
      <c r="B184" s="83">
        <v>181</v>
      </c>
      <c r="C184" s="23"/>
      <c r="D184" s="70"/>
      <c r="E184" s="22"/>
      <c r="F184" s="22"/>
      <c r="G184" s="22"/>
      <c r="H184" s="22"/>
      <c r="I184" s="22"/>
      <c r="J184" s="22"/>
      <c r="K184" s="22">
        <f>G184+I184</f>
        <v>0</v>
      </c>
      <c r="L184" s="22">
        <f>C184-P184-R184</f>
        <v>0</v>
      </c>
      <c r="M184" s="22"/>
      <c r="N184" s="22"/>
      <c r="O184" s="22">
        <f>L184-G184-I184</f>
        <v>0</v>
      </c>
      <c r="P184" s="22"/>
      <c r="Q184" s="22"/>
      <c r="R184" s="22"/>
      <c r="S184" s="22"/>
      <c r="T184" s="22"/>
    </row>
    <row r="185" spans="1:20" ht="17" thickBot="1" x14ac:dyDescent="0.25">
      <c r="A185" s="21">
        <v>44068</v>
      </c>
      <c r="B185" s="83">
        <v>182</v>
      </c>
      <c r="C185" s="23"/>
      <c r="D185" s="70"/>
      <c r="E185" s="22"/>
      <c r="F185" s="22"/>
      <c r="G185" s="22"/>
      <c r="H185" s="22"/>
      <c r="I185" s="22"/>
      <c r="J185" s="22"/>
      <c r="K185" s="22">
        <f>G185+I185</f>
        <v>0</v>
      </c>
      <c r="L185" s="22">
        <f>C185-P185-R185</f>
        <v>0</v>
      </c>
      <c r="M185" s="22"/>
      <c r="N185" s="22"/>
      <c r="O185" s="22">
        <f>L185-G185-I185</f>
        <v>0</v>
      </c>
      <c r="P185" s="22"/>
      <c r="Q185" s="22"/>
      <c r="R185" s="22"/>
      <c r="S185" s="22"/>
      <c r="T185" s="22"/>
    </row>
    <row r="186" spans="1:20" ht="17" thickBot="1" x14ac:dyDescent="0.25">
      <c r="A186" s="21">
        <v>44069</v>
      </c>
      <c r="B186" s="83">
        <v>183</v>
      </c>
      <c r="C186" s="23"/>
      <c r="D186" s="70"/>
      <c r="E186" s="22"/>
      <c r="F186" s="22"/>
      <c r="G186" s="22"/>
      <c r="H186" s="22"/>
      <c r="I186" s="22"/>
      <c r="J186" s="22"/>
      <c r="K186" s="22">
        <f>G186+I186</f>
        <v>0</v>
      </c>
      <c r="L186" s="22">
        <f>C186-P186-R186</f>
        <v>0</v>
      </c>
      <c r="M186" s="22"/>
      <c r="N186" s="22"/>
      <c r="O186" s="22">
        <f>L186-G186-I186</f>
        <v>0</v>
      </c>
      <c r="P186" s="22"/>
      <c r="Q186" s="22"/>
      <c r="R186" s="22"/>
      <c r="S186" s="22"/>
      <c r="T186" s="22"/>
    </row>
    <row r="187" spans="1:20" ht="17" thickBot="1" x14ac:dyDescent="0.25">
      <c r="A187" s="21">
        <v>44070</v>
      </c>
      <c r="B187" s="83">
        <v>184</v>
      </c>
      <c r="C187" s="23"/>
      <c r="D187" s="70"/>
      <c r="E187" s="22"/>
      <c r="F187" s="22"/>
      <c r="G187" s="22"/>
      <c r="H187" s="22"/>
      <c r="I187" s="22"/>
      <c r="J187" s="22"/>
      <c r="K187" s="22">
        <f>G187+I187</f>
        <v>0</v>
      </c>
      <c r="L187" s="22">
        <f>C187-P187-R187</f>
        <v>0</v>
      </c>
      <c r="M187" s="22"/>
      <c r="N187" s="22"/>
      <c r="O187" s="22">
        <f>L187-G187-I187</f>
        <v>0</v>
      </c>
      <c r="P187" s="22"/>
      <c r="Q187" s="22"/>
      <c r="R187" s="22"/>
      <c r="S187" s="22"/>
      <c r="T187" s="22"/>
    </row>
    <row r="188" spans="1:20" ht="17" thickBot="1" x14ac:dyDescent="0.25">
      <c r="A188" s="21">
        <v>44071</v>
      </c>
      <c r="B188" s="83">
        <v>185</v>
      </c>
      <c r="C188" s="23"/>
      <c r="D188" s="70"/>
      <c r="E188" s="22"/>
      <c r="F188" s="22"/>
      <c r="G188" s="22"/>
      <c r="H188" s="22"/>
      <c r="I188" s="22"/>
      <c r="J188" s="22"/>
      <c r="K188" s="22">
        <f>G188+I188</f>
        <v>0</v>
      </c>
      <c r="L188" s="22">
        <f>C188-P188-R188</f>
        <v>0</v>
      </c>
      <c r="M188" s="22"/>
      <c r="N188" s="22"/>
      <c r="O188" s="22">
        <f>L188-G188-I188</f>
        <v>0</v>
      </c>
      <c r="P188" s="22"/>
      <c r="Q188" s="22"/>
      <c r="R188" s="22"/>
      <c r="S188" s="22"/>
      <c r="T188" s="22"/>
    </row>
    <row r="189" spans="1:20" ht="17" thickBot="1" x14ac:dyDescent="0.25">
      <c r="A189" s="21">
        <v>44072</v>
      </c>
      <c r="B189" s="83">
        <v>186</v>
      </c>
      <c r="C189" s="23"/>
      <c r="D189" s="70"/>
      <c r="E189" s="22"/>
      <c r="F189" s="22"/>
      <c r="G189" s="22"/>
      <c r="H189" s="22"/>
      <c r="I189" s="22"/>
      <c r="J189" s="22"/>
      <c r="K189" s="22">
        <f>G189+I189</f>
        <v>0</v>
      </c>
      <c r="L189" s="22">
        <f>C189-P189-R189</f>
        <v>0</v>
      </c>
      <c r="M189" s="22"/>
      <c r="N189" s="22"/>
      <c r="O189" s="22">
        <f>L189-G189-I189</f>
        <v>0</v>
      </c>
      <c r="P189" s="22"/>
      <c r="Q189" s="22"/>
      <c r="R189" s="22"/>
      <c r="S189" s="22"/>
      <c r="T189" s="22"/>
    </row>
    <row r="190" spans="1:20" ht="17" thickBot="1" x14ac:dyDescent="0.25">
      <c r="A190" s="21">
        <v>44073</v>
      </c>
      <c r="B190" s="83">
        <v>187</v>
      </c>
      <c r="C190" s="23"/>
      <c r="D190" s="70"/>
      <c r="E190" s="22"/>
      <c r="F190" s="22"/>
      <c r="G190" s="22"/>
      <c r="H190" s="22"/>
      <c r="I190" s="22"/>
      <c r="J190" s="22"/>
      <c r="K190" s="22">
        <f>G190+I190</f>
        <v>0</v>
      </c>
      <c r="L190" s="22">
        <f>C190-P190-R190</f>
        <v>0</v>
      </c>
      <c r="M190" s="22"/>
      <c r="N190" s="22"/>
      <c r="O190" s="22">
        <f>L190-G190-I190</f>
        <v>0</v>
      </c>
      <c r="P190" s="22"/>
      <c r="Q190" s="22"/>
      <c r="R190" s="22"/>
      <c r="S190" s="22"/>
      <c r="T190" s="22"/>
    </row>
    <row r="191" spans="1:20" ht="17" thickBot="1" x14ac:dyDescent="0.25">
      <c r="A191" s="21">
        <v>44074</v>
      </c>
      <c r="B191" s="83">
        <v>188</v>
      </c>
      <c r="C191" s="23"/>
      <c r="D191" s="70"/>
      <c r="E191" s="22"/>
      <c r="F191" s="22"/>
      <c r="G191" s="22"/>
      <c r="H191" s="22"/>
      <c r="I191" s="22"/>
      <c r="J191" s="22"/>
      <c r="K191" s="22">
        <f>G191+I191</f>
        <v>0</v>
      </c>
      <c r="L191" s="22">
        <f>C191-P191-R191</f>
        <v>0</v>
      </c>
      <c r="M191" s="22"/>
      <c r="N191" s="22"/>
      <c r="O191" s="22">
        <f>L191-G191-I191</f>
        <v>0</v>
      </c>
      <c r="P191" s="22"/>
      <c r="Q191" s="22"/>
      <c r="R191" s="22"/>
      <c r="S191" s="22"/>
      <c r="T191" s="22"/>
    </row>
    <row r="192" spans="1:20" ht="17" thickBot="1" x14ac:dyDescent="0.25">
      <c r="A192" s="21">
        <v>44075</v>
      </c>
      <c r="B192" s="83">
        <v>189</v>
      </c>
      <c r="C192" s="23"/>
      <c r="D192" s="70"/>
      <c r="E192" s="22"/>
      <c r="F192" s="22"/>
      <c r="G192" s="22"/>
      <c r="H192" s="22"/>
      <c r="I192" s="22"/>
      <c r="J192" s="22"/>
      <c r="K192" s="22">
        <f>G192+I192</f>
        <v>0</v>
      </c>
      <c r="L192" s="22">
        <f>C192-P192-R192</f>
        <v>0</v>
      </c>
      <c r="M192" s="22"/>
      <c r="N192" s="22"/>
      <c r="O192" s="22">
        <f>L192-G192-I192</f>
        <v>0</v>
      </c>
      <c r="P192" s="22"/>
      <c r="Q192" s="22"/>
      <c r="R192" s="22"/>
      <c r="S192" s="22"/>
      <c r="T192" s="22"/>
    </row>
    <row r="193" spans="1:20" ht="17" thickBot="1" x14ac:dyDescent="0.25">
      <c r="A193" s="21">
        <v>44076</v>
      </c>
      <c r="B193" s="83">
        <v>190</v>
      </c>
      <c r="C193" s="23"/>
      <c r="D193" s="70"/>
      <c r="E193" s="22"/>
      <c r="F193" s="22"/>
      <c r="G193" s="22"/>
      <c r="H193" s="22"/>
      <c r="I193" s="22"/>
      <c r="J193" s="22"/>
      <c r="K193" s="22">
        <f>G193+I193</f>
        <v>0</v>
      </c>
      <c r="L193" s="22">
        <f>C193-P193-R193</f>
        <v>0</v>
      </c>
      <c r="M193" s="22"/>
      <c r="N193" s="22"/>
      <c r="O193" s="22">
        <f>L193-G193-I193</f>
        <v>0</v>
      </c>
      <c r="P193" s="22"/>
      <c r="Q193" s="22"/>
      <c r="R193" s="22"/>
      <c r="S193" s="22"/>
      <c r="T193" s="22"/>
    </row>
    <row r="194" spans="1:20" ht="17" thickBot="1" x14ac:dyDescent="0.25">
      <c r="A194" s="21">
        <v>44077</v>
      </c>
      <c r="B194" s="83">
        <v>191</v>
      </c>
      <c r="C194" s="23"/>
      <c r="D194" s="70"/>
      <c r="E194" s="22"/>
      <c r="F194" s="22"/>
      <c r="G194" s="22"/>
      <c r="H194" s="22"/>
      <c r="I194" s="22"/>
      <c r="J194" s="22"/>
      <c r="K194" s="22">
        <f>G194+I194</f>
        <v>0</v>
      </c>
      <c r="L194" s="22">
        <f>C194-P194-R194</f>
        <v>0</v>
      </c>
      <c r="M194" s="22"/>
      <c r="N194" s="22"/>
      <c r="O194" s="22">
        <f>L194-G194-I194</f>
        <v>0</v>
      </c>
      <c r="P194" s="22"/>
      <c r="Q194" s="22"/>
      <c r="R194" s="22"/>
      <c r="S194" s="22"/>
      <c r="T194" s="22"/>
    </row>
    <row r="195" spans="1:20" ht="17" thickBot="1" x14ac:dyDescent="0.25">
      <c r="A195" s="21">
        <v>44078</v>
      </c>
      <c r="B195" s="83">
        <v>192</v>
      </c>
      <c r="C195" s="23"/>
      <c r="D195" s="70"/>
      <c r="E195" s="22"/>
      <c r="F195" s="22"/>
      <c r="G195" s="22"/>
      <c r="H195" s="22"/>
      <c r="I195" s="22"/>
      <c r="J195" s="22"/>
      <c r="K195" s="22">
        <f>G195+I195</f>
        <v>0</v>
      </c>
      <c r="L195" s="22">
        <f>C195-P195-R195</f>
        <v>0</v>
      </c>
      <c r="M195" s="22"/>
      <c r="N195" s="22"/>
      <c r="O195" s="22">
        <f>L195-G195-I195</f>
        <v>0</v>
      </c>
      <c r="P195" s="22"/>
      <c r="Q195" s="22"/>
      <c r="R195" s="22"/>
      <c r="S195" s="22"/>
      <c r="T195" s="22"/>
    </row>
    <row r="196" spans="1:20" ht="17" thickBot="1" x14ac:dyDescent="0.25">
      <c r="A196" s="21">
        <v>44079</v>
      </c>
      <c r="B196" s="83">
        <v>193</v>
      </c>
      <c r="C196" s="23"/>
      <c r="D196" s="70"/>
      <c r="E196" s="22"/>
      <c r="F196" s="22"/>
      <c r="G196" s="22"/>
      <c r="H196" s="22"/>
      <c r="I196" s="22"/>
      <c r="J196" s="22"/>
      <c r="K196" s="22">
        <f>G196+I196</f>
        <v>0</v>
      </c>
      <c r="L196" s="22">
        <f>C196-P196-R196</f>
        <v>0</v>
      </c>
      <c r="M196" s="22"/>
      <c r="N196" s="22"/>
      <c r="O196" s="22">
        <f>L196-G196-I196</f>
        <v>0</v>
      </c>
      <c r="P196" s="22"/>
      <c r="Q196" s="22"/>
      <c r="R196" s="22"/>
      <c r="S196" s="22"/>
      <c r="T196" s="22"/>
    </row>
    <row r="197" spans="1:20" ht="17" thickBot="1" x14ac:dyDescent="0.25">
      <c r="A197" s="21">
        <v>44080</v>
      </c>
      <c r="B197" s="83">
        <v>194</v>
      </c>
      <c r="C197" s="23"/>
      <c r="D197" s="70"/>
      <c r="E197" s="22"/>
      <c r="F197" s="22"/>
      <c r="G197" s="22"/>
      <c r="H197" s="22"/>
      <c r="I197" s="22"/>
      <c r="J197" s="22"/>
      <c r="K197" s="22">
        <f>G197+I197</f>
        <v>0</v>
      </c>
      <c r="L197" s="22">
        <f>C197-P197-R197</f>
        <v>0</v>
      </c>
      <c r="M197" s="22"/>
      <c r="N197" s="22"/>
      <c r="O197" s="22">
        <f>L197-G197-I197</f>
        <v>0</v>
      </c>
      <c r="P197" s="22"/>
      <c r="Q197" s="22"/>
      <c r="R197" s="22"/>
      <c r="S197" s="22"/>
      <c r="T197" s="22"/>
    </row>
    <row r="198" spans="1:20" ht="17" thickBot="1" x14ac:dyDescent="0.25">
      <c r="A198" s="21">
        <v>44081</v>
      </c>
      <c r="B198" s="83">
        <v>195</v>
      </c>
      <c r="C198" s="23"/>
      <c r="D198" s="70"/>
      <c r="E198" s="22"/>
      <c r="F198" s="22"/>
      <c r="G198" s="22"/>
      <c r="H198" s="22"/>
      <c r="I198" s="22"/>
      <c r="J198" s="22"/>
      <c r="K198" s="22">
        <f>G198+I198</f>
        <v>0</v>
      </c>
      <c r="L198" s="22">
        <f>C198-P198-R198</f>
        <v>0</v>
      </c>
      <c r="M198" s="22"/>
      <c r="N198" s="22"/>
      <c r="O198" s="22">
        <f>L198-G198-I198</f>
        <v>0</v>
      </c>
      <c r="P198" s="22"/>
      <c r="Q198" s="22"/>
      <c r="R198" s="22"/>
      <c r="S198" s="22"/>
      <c r="T198" s="22"/>
    </row>
    <row r="199" spans="1:20" ht="17" thickBot="1" x14ac:dyDescent="0.25">
      <c r="A199" s="21">
        <v>44082</v>
      </c>
      <c r="B199" s="83">
        <v>196</v>
      </c>
      <c r="C199" s="23"/>
      <c r="D199" s="70"/>
      <c r="E199" s="22"/>
      <c r="F199" s="22"/>
      <c r="G199" s="22"/>
      <c r="H199" s="22"/>
      <c r="I199" s="22"/>
      <c r="J199" s="22"/>
      <c r="K199" s="22">
        <f>G199+I199</f>
        <v>0</v>
      </c>
      <c r="L199" s="22">
        <f>C199-P199-R199</f>
        <v>0</v>
      </c>
      <c r="M199" s="22"/>
      <c r="N199" s="22"/>
      <c r="O199" s="22">
        <f>L199-G199-I199</f>
        <v>0</v>
      </c>
      <c r="P199" s="22"/>
      <c r="Q199" s="22"/>
      <c r="R199" s="22"/>
      <c r="S199" s="22"/>
      <c r="T199" s="22"/>
    </row>
    <row r="200" spans="1:20" ht="17" thickBot="1" x14ac:dyDescent="0.25">
      <c r="A200" s="21">
        <v>44083</v>
      </c>
      <c r="B200" s="83">
        <v>197</v>
      </c>
      <c r="C200" s="23"/>
      <c r="D200" s="70"/>
      <c r="E200" s="22"/>
      <c r="F200" s="22"/>
      <c r="G200" s="22"/>
      <c r="H200" s="22"/>
      <c r="I200" s="22"/>
      <c r="J200" s="22"/>
      <c r="K200" s="22">
        <f>G200+I200</f>
        <v>0</v>
      </c>
      <c r="L200" s="22">
        <f>C200-P200-R200</f>
        <v>0</v>
      </c>
      <c r="M200" s="22"/>
      <c r="N200" s="22"/>
      <c r="O200" s="22">
        <f>L200-G200-I200</f>
        <v>0</v>
      </c>
      <c r="P200" s="22"/>
      <c r="Q200" s="22"/>
      <c r="R200" s="22"/>
      <c r="S200" s="22"/>
      <c r="T200" s="22"/>
    </row>
    <row r="201" spans="1:20" ht="17" thickBot="1" x14ac:dyDescent="0.25">
      <c r="A201" s="21">
        <v>44084</v>
      </c>
      <c r="B201" s="83">
        <v>198</v>
      </c>
      <c r="C201" s="23"/>
      <c r="D201" s="70"/>
      <c r="E201" s="22"/>
      <c r="F201" s="22"/>
      <c r="G201" s="22"/>
      <c r="H201" s="22"/>
      <c r="I201" s="22"/>
      <c r="J201" s="22"/>
      <c r="K201" s="22">
        <f>G201+I201</f>
        <v>0</v>
      </c>
      <c r="L201" s="22">
        <f>C201-P201-R201</f>
        <v>0</v>
      </c>
      <c r="M201" s="22"/>
      <c r="N201" s="22"/>
      <c r="O201" s="22">
        <f>L201-G201-I201</f>
        <v>0</v>
      </c>
      <c r="P201" s="22"/>
      <c r="Q201" s="22"/>
      <c r="R201" s="22"/>
      <c r="S201" s="22"/>
      <c r="T201" s="22"/>
    </row>
    <row r="202" spans="1:20" ht="17" thickBot="1" x14ac:dyDescent="0.25">
      <c r="A202" s="21">
        <v>44085</v>
      </c>
      <c r="B202" s="83">
        <v>199</v>
      </c>
      <c r="C202" s="23"/>
      <c r="D202" s="70"/>
      <c r="E202" s="22"/>
      <c r="F202" s="22"/>
      <c r="G202" s="22"/>
      <c r="H202" s="22"/>
      <c r="I202" s="22"/>
      <c r="J202" s="22"/>
      <c r="K202" s="22">
        <f>G202+I202</f>
        <v>0</v>
      </c>
      <c r="L202" s="22">
        <f>C202-P202-R202</f>
        <v>0</v>
      </c>
      <c r="M202" s="22"/>
      <c r="N202" s="22"/>
      <c r="O202" s="22">
        <f>L202-G202-I202</f>
        <v>0</v>
      </c>
      <c r="P202" s="22"/>
      <c r="Q202" s="22"/>
      <c r="R202" s="22"/>
      <c r="S202" s="22"/>
      <c r="T202" s="22"/>
    </row>
    <row r="203" spans="1:20" ht="17" thickBot="1" x14ac:dyDescent="0.25">
      <c r="A203" s="21">
        <v>44086</v>
      </c>
      <c r="B203" s="83">
        <v>200</v>
      </c>
      <c r="C203" s="23"/>
      <c r="D203" s="70"/>
      <c r="E203" s="22"/>
      <c r="F203" s="22"/>
      <c r="G203" s="22"/>
      <c r="H203" s="22"/>
      <c r="I203" s="22"/>
      <c r="J203" s="22"/>
      <c r="K203" s="22">
        <f>G203+I203</f>
        <v>0</v>
      </c>
      <c r="L203" s="22">
        <f>C203-P203-R203</f>
        <v>0</v>
      </c>
      <c r="M203" s="22"/>
      <c r="N203" s="22"/>
      <c r="O203" s="22">
        <f>L203-G203-I203</f>
        <v>0</v>
      </c>
      <c r="P203" s="22"/>
      <c r="Q203" s="22"/>
      <c r="R203" s="22"/>
      <c r="S203" s="22"/>
      <c r="T203" s="22"/>
    </row>
    <row r="204" spans="1:20" ht="17" thickBot="1" x14ac:dyDescent="0.25">
      <c r="A204" s="21">
        <v>44087</v>
      </c>
      <c r="B204" s="83">
        <v>201</v>
      </c>
      <c r="C204" s="23"/>
      <c r="D204" s="70"/>
      <c r="E204" s="22"/>
      <c r="F204" s="22"/>
      <c r="G204" s="22"/>
      <c r="H204" s="22"/>
      <c r="I204" s="22"/>
      <c r="J204" s="22"/>
      <c r="K204" s="22">
        <f>G204+I204</f>
        <v>0</v>
      </c>
      <c r="L204" s="22">
        <f>C204-P204-R204</f>
        <v>0</v>
      </c>
      <c r="M204" s="22"/>
      <c r="N204" s="22"/>
      <c r="O204" s="22">
        <f>L204-G204-I204</f>
        <v>0</v>
      </c>
      <c r="P204" s="22"/>
      <c r="Q204" s="22"/>
      <c r="R204" s="22"/>
      <c r="S204" s="22"/>
      <c r="T204" s="22"/>
    </row>
    <row r="205" spans="1:20" ht="17" thickBot="1" x14ac:dyDescent="0.25">
      <c r="A205" s="21">
        <v>44088</v>
      </c>
      <c r="B205" s="83">
        <v>202</v>
      </c>
      <c r="C205" s="23"/>
      <c r="D205" s="70"/>
      <c r="E205" s="22"/>
      <c r="F205" s="22"/>
      <c r="G205" s="22"/>
      <c r="H205" s="22"/>
      <c r="I205" s="22"/>
      <c r="J205" s="22"/>
      <c r="K205" s="22">
        <f>G205+I205</f>
        <v>0</v>
      </c>
      <c r="L205" s="22">
        <f>C205-P205-R205</f>
        <v>0</v>
      </c>
      <c r="M205" s="22"/>
      <c r="N205" s="22"/>
      <c r="O205" s="22">
        <f>L205-G205-I205</f>
        <v>0</v>
      </c>
      <c r="P205" s="22"/>
      <c r="Q205" s="22"/>
      <c r="R205" s="22"/>
      <c r="S205" s="22"/>
      <c r="T205" s="22"/>
    </row>
    <row r="206" spans="1:20" ht="17" thickBot="1" x14ac:dyDescent="0.25">
      <c r="A206" s="21">
        <v>44089</v>
      </c>
      <c r="B206" s="83">
        <v>203</v>
      </c>
      <c r="C206" s="23"/>
      <c r="D206" s="70"/>
      <c r="E206" s="22"/>
      <c r="F206" s="22"/>
      <c r="G206" s="22"/>
      <c r="H206" s="22"/>
      <c r="I206" s="22"/>
      <c r="J206" s="22"/>
      <c r="K206" s="22">
        <f>G206+I206</f>
        <v>0</v>
      </c>
      <c r="L206" s="22">
        <f>C206-P206-R206</f>
        <v>0</v>
      </c>
      <c r="M206" s="22"/>
      <c r="N206" s="22"/>
      <c r="O206" s="22">
        <f>L206-G206-I206</f>
        <v>0</v>
      </c>
      <c r="P206" s="22"/>
      <c r="Q206" s="22"/>
      <c r="R206" s="22"/>
      <c r="S206" s="22"/>
      <c r="T206" s="22"/>
    </row>
    <row r="207" spans="1:20" ht="17" thickBot="1" x14ac:dyDescent="0.25">
      <c r="A207" s="21">
        <v>44090</v>
      </c>
      <c r="B207" s="83">
        <v>204</v>
      </c>
      <c r="C207" s="23"/>
      <c r="D207" s="70"/>
      <c r="E207" s="22"/>
      <c r="F207" s="22"/>
      <c r="G207" s="22"/>
      <c r="H207" s="22"/>
      <c r="I207" s="22"/>
      <c r="J207" s="22"/>
      <c r="K207" s="22">
        <f>G207+I207</f>
        <v>0</v>
      </c>
      <c r="L207" s="22">
        <f>C207-P207-R207</f>
        <v>0</v>
      </c>
      <c r="M207" s="22"/>
      <c r="N207" s="22"/>
      <c r="O207" s="22">
        <f>L207-G207-I207</f>
        <v>0</v>
      </c>
      <c r="P207" s="22"/>
      <c r="Q207" s="22"/>
      <c r="R207" s="22"/>
      <c r="S207" s="22"/>
      <c r="T207" s="22"/>
    </row>
    <row r="208" spans="1:20" ht="17" thickBot="1" x14ac:dyDescent="0.25">
      <c r="A208" s="21">
        <v>44091</v>
      </c>
      <c r="B208" s="83">
        <v>205</v>
      </c>
      <c r="C208" s="23"/>
      <c r="D208" s="70"/>
      <c r="E208" s="22"/>
      <c r="F208" s="22"/>
      <c r="G208" s="22"/>
      <c r="H208" s="22"/>
      <c r="I208" s="22"/>
      <c r="J208" s="22"/>
      <c r="K208" s="22">
        <f>G208+I208</f>
        <v>0</v>
      </c>
      <c r="L208" s="22">
        <f>C208-P208-R208</f>
        <v>0</v>
      </c>
      <c r="M208" s="22"/>
      <c r="N208" s="22"/>
      <c r="O208" s="22">
        <f>L208-G208-I208</f>
        <v>0</v>
      </c>
      <c r="P208" s="22"/>
      <c r="Q208" s="22"/>
      <c r="R208" s="22"/>
      <c r="S208" s="22"/>
      <c r="T208" s="22"/>
    </row>
    <row r="209" spans="1:20" ht="17" thickBot="1" x14ac:dyDescent="0.25">
      <c r="A209" s="21">
        <v>44092</v>
      </c>
      <c r="B209" s="83">
        <v>206</v>
      </c>
      <c r="C209" s="23"/>
      <c r="D209" s="70"/>
      <c r="E209" s="22"/>
      <c r="F209" s="22"/>
      <c r="G209" s="22"/>
      <c r="H209" s="22"/>
      <c r="I209" s="22"/>
      <c r="J209" s="22"/>
      <c r="K209" s="22">
        <f>G209+I209</f>
        <v>0</v>
      </c>
      <c r="L209" s="22">
        <f>C209-P209-R209</f>
        <v>0</v>
      </c>
      <c r="M209" s="22"/>
      <c r="N209" s="22"/>
      <c r="O209" s="22">
        <f>L209-G209-I209</f>
        <v>0</v>
      </c>
      <c r="P209" s="22"/>
      <c r="Q209" s="22"/>
      <c r="R209" s="22"/>
      <c r="S209" s="22"/>
      <c r="T209" s="22"/>
    </row>
    <row r="210" spans="1:20" ht="17" thickBot="1" x14ac:dyDescent="0.25">
      <c r="A210" s="21">
        <v>44093</v>
      </c>
      <c r="B210" s="83">
        <v>207</v>
      </c>
      <c r="C210" s="23"/>
      <c r="D210" s="70"/>
      <c r="E210" s="22"/>
      <c r="F210" s="22"/>
      <c r="G210" s="22"/>
      <c r="H210" s="22"/>
      <c r="I210" s="22"/>
      <c r="J210" s="22"/>
      <c r="K210" s="22">
        <f>G210+I210</f>
        <v>0</v>
      </c>
      <c r="L210" s="22">
        <f>C210-P210-R210</f>
        <v>0</v>
      </c>
      <c r="M210" s="22"/>
      <c r="N210" s="22"/>
      <c r="O210" s="22">
        <f>L210-G210-I210</f>
        <v>0</v>
      </c>
      <c r="P210" s="22"/>
      <c r="Q210" s="22"/>
      <c r="R210" s="22"/>
      <c r="S210" s="22"/>
      <c r="T210" s="22"/>
    </row>
    <row r="211" spans="1:20" ht="17" thickBot="1" x14ac:dyDescent="0.25">
      <c r="A211" s="21">
        <v>44094</v>
      </c>
      <c r="B211" s="83">
        <v>208</v>
      </c>
      <c r="C211" s="23"/>
      <c r="D211" s="70"/>
      <c r="E211" s="22"/>
      <c r="F211" s="22"/>
      <c r="G211" s="22"/>
      <c r="H211" s="22"/>
      <c r="I211" s="22"/>
      <c r="J211" s="22"/>
      <c r="K211" s="22">
        <f>G211+I211</f>
        <v>0</v>
      </c>
      <c r="L211" s="22">
        <f>C211-P211-R211</f>
        <v>0</v>
      </c>
      <c r="M211" s="22"/>
      <c r="N211" s="22"/>
      <c r="O211" s="22">
        <f>L211-G211-I211</f>
        <v>0</v>
      </c>
      <c r="P211" s="22"/>
      <c r="Q211" s="22"/>
      <c r="R211" s="22"/>
      <c r="S211" s="22"/>
      <c r="T211" s="22"/>
    </row>
    <row r="212" spans="1:20" ht="17" thickBot="1" x14ac:dyDescent="0.25">
      <c r="A212" s="21">
        <v>44095</v>
      </c>
      <c r="B212" s="83">
        <v>209</v>
      </c>
      <c r="C212" s="23"/>
      <c r="D212" s="70"/>
      <c r="E212" s="22"/>
      <c r="F212" s="22"/>
      <c r="G212" s="22"/>
      <c r="H212" s="22"/>
      <c r="I212" s="22"/>
      <c r="J212" s="22"/>
      <c r="K212" s="22">
        <f>G212+I212</f>
        <v>0</v>
      </c>
      <c r="L212" s="22">
        <f>C212-P212-R212</f>
        <v>0</v>
      </c>
      <c r="M212" s="22"/>
      <c r="N212" s="22"/>
      <c r="O212" s="22">
        <f>L212-G212-I212</f>
        <v>0</v>
      </c>
      <c r="P212" s="22"/>
      <c r="Q212" s="22"/>
      <c r="R212" s="22"/>
      <c r="S212" s="22"/>
      <c r="T212" s="22"/>
    </row>
    <row r="213" spans="1:20" ht="17" thickBot="1" x14ac:dyDescent="0.25">
      <c r="A213" s="21">
        <v>44096</v>
      </c>
      <c r="B213" s="83">
        <v>210</v>
      </c>
      <c r="C213" s="23"/>
      <c r="D213" s="70"/>
      <c r="E213" s="22"/>
      <c r="F213" s="22"/>
      <c r="G213" s="22"/>
      <c r="H213" s="22"/>
      <c r="I213" s="22"/>
      <c r="J213" s="22"/>
      <c r="K213" s="22">
        <f>G213+I213</f>
        <v>0</v>
      </c>
      <c r="L213" s="22">
        <f>C213-P213-R213</f>
        <v>0</v>
      </c>
      <c r="M213" s="22"/>
      <c r="N213" s="22"/>
      <c r="O213" s="22">
        <f>L213-G213-I213</f>
        <v>0</v>
      </c>
      <c r="P213" s="22"/>
      <c r="Q213" s="22"/>
      <c r="R213" s="22"/>
      <c r="S213" s="22"/>
      <c r="T213" s="22"/>
    </row>
    <row r="214" spans="1:20" ht="17" thickBot="1" x14ac:dyDescent="0.25">
      <c r="A214" s="21">
        <v>44097</v>
      </c>
      <c r="B214" s="83">
        <v>211</v>
      </c>
      <c r="C214" s="23"/>
      <c r="D214" s="70"/>
      <c r="E214" s="22"/>
      <c r="F214" s="22"/>
      <c r="G214" s="22"/>
      <c r="H214" s="22"/>
      <c r="I214" s="22"/>
      <c r="J214" s="22"/>
      <c r="K214" s="22">
        <f>G214+I214</f>
        <v>0</v>
      </c>
      <c r="L214" s="22">
        <f>C214-P214-R214</f>
        <v>0</v>
      </c>
      <c r="M214" s="22"/>
      <c r="N214" s="22"/>
      <c r="O214" s="22">
        <f>L214-G214-I214</f>
        <v>0</v>
      </c>
      <c r="P214" s="22"/>
      <c r="Q214" s="22"/>
      <c r="R214" s="22"/>
      <c r="S214" s="22"/>
      <c r="T214" s="22"/>
    </row>
    <row r="215" spans="1:20" ht="17" thickBot="1" x14ac:dyDescent="0.25">
      <c r="A215" s="21">
        <v>44098</v>
      </c>
      <c r="B215" s="83">
        <v>212</v>
      </c>
      <c r="C215" s="23"/>
      <c r="D215" s="70"/>
      <c r="E215" s="22"/>
      <c r="F215" s="22"/>
      <c r="G215" s="22"/>
      <c r="H215" s="22"/>
      <c r="I215" s="22"/>
      <c r="J215" s="22"/>
      <c r="K215" s="22">
        <f>G215+I215</f>
        <v>0</v>
      </c>
      <c r="L215" s="22">
        <f>C215-P215-R215</f>
        <v>0</v>
      </c>
      <c r="M215" s="22"/>
      <c r="N215" s="22"/>
      <c r="O215" s="22">
        <f>L215-G215-I215</f>
        <v>0</v>
      </c>
      <c r="P215" s="22"/>
      <c r="Q215" s="22"/>
      <c r="R215" s="22"/>
      <c r="S215" s="22"/>
      <c r="T215" s="22"/>
    </row>
    <row r="216" spans="1:20" ht="17" thickBot="1" x14ac:dyDescent="0.25">
      <c r="A216" s="21">
        <v>44099</v>
      </c>
      <c r="B216" s="83">
        <v>213</v>
      </c>
      <c r="C216" s="23"/>
      <c r="D216" s="70"/>
      <c r="E216" s="22"/>
      <c r="F216" s="22"/>
      <c r="G216" s="22"/>
      <c r="H216" s="22"/>
      <c r="I216" s="22"/>
      <c r="J216" s="22"/>
      <c r="K216" s="22">
        <f>G216+I216</f>
        <v>0</v>
      </c>
      <c r="L216" s="22">
        <f>C216-P216-R216</f>
        <v>0</v>
      </c>
      <c r="M216" s="22"/>
      <c r="N216" s="22"/>
      <c r="O216" s="22">
        <f>L216-G216-I216</f>
        <v>0</v>
      </c>
      <c r="P216" s="22"/>
      <c r="Q216" s="22"/>
      <c r="R216" s="22"/>
      <c r="S216" s="22"/>
      <c r="T216" s="22"/>
    </row>
    <row r="217" spans="1:20" ht="17" thickBot="1" x14ac:dyDescent="0.25">
      <c r="A217" s="21">
        <v>44100</v>
      </c>
      <c r="B217" s="83">
        <v>214</v>
      </c>
      <c r="C217" s="23"/>
      <c r="D217" s="70"/>
      <c r="E217" s="22"/>
      <c r="F217" s="22"/>
      <c r="G217" s="22"/>
      <c r="H217" s="22"/>
      <c r="I217" s="22"/>
      <c r="J217" s="22"/>
      <c r="K217" s="22">
        <f>G217+I217</f>
        <v>0</v>
      </c>
      <c r="L217" s="22">
        <f>C217-P217-R217</f>
        <v>0</v>
      </c>
      <c r="M217" s="22"/>
      <c r="N217" s="22"/>
      <c r="O217" s="22">
        <f>L217-G217-I217</f>
        <v>0</v>
      </c>
      <c r="P217" s="22"/>
      <c r="Q217" s="22"/>
      <c r="R217" s="22"/>
      <c r="S217" s="22"/>
      <c r="T217" s="22"/>
    </row>
    <row r="218" spans="1:20" ht="17" thickBot="1" x14ac:dyDescent="0.25">
      <c r="A218" s="21">
        <v>44101</v>
      </c>
      <c r="B218" s="83">
        <v>215</v>
      </c>
      <c r="C218" s="23"/>
      <c r="D218" s="70"/>
      <c r="E218" s="22"/>
      <c r="F218" s="22"/>
      <c r="G218" s="22"/>
      <c r="H218" s="22"/>
      <c r="I218" s="22"/>
      <c r="J218" s="22"/>
      <c r="K218" s="22">
        <f>G218+I218</f>
        <v>0</v>
      </c>
      <c r="L218" s="22">
        <f>C218-P218-R218</f>
        <v>0</v>
      </c>
      <c r="M218" s="22"/>
      <c r="N218" s="22"/>
      <c r="O218" s="22">
        <f>L218-G218-I218</f>
        <v>0</v>
      </c>
      <c r="P218" s="22"/>
      <c r="Q218" s="22"/>
      <c r="R218" s="22"/>
      <c r="S218" s="22"/>
      <c r="T218" s="22"/>
    </row>
    <row r="219" spans="1:20" ht="17" thickBot="1" x14ac:dyDescent="0.25">
      <c r="A219" s="21">
        <v>44102</v>
      </c>
      <c r="B219" s="83">
        <v>216</v>
      </c>
      <c r="C219" s="23"/>
      <c r="D219" s="70"/>
      <c r="E219" s="22"/>
      <c r="F219" s="22"/>
      <c r="G219" s="22"/>
      <c r="H219" s="22"/>
      <c r="I219" s="22"/>
      <c r="J219" s="22"/>
      <c r="K219" s="22">
        <f>G219+I219</f>
        <v>0</v>
      </c>
      <c r="L219" s="22">
        <f>C219-P219-R219</f>
        <v>0</v>
      </c>
      <c r="M219" s="22"/>
      <c r="N219" s="22"/>
      <c r="O219" s="22">
        <f>L219-G219-I219</f>
        <v>0</v>
      </c>
      <c r="P219" s="22"/>
      <c r="Q219" s="22"/>
      <c r="R219" s="22"/>
      <c r="S219" s="22"/>
      <c r="T219" s="22"/>
    </row>
    <row r="220" spans="1:20" ht="17" thickBot="1" x14ac:dyDescent="0.25">
      <c r="A220" s="21">
        <v>44103</v>
      </c>
      <c r="B220" s="83">
        <v>217</v>
      </c>
      <c r="C220" s="23"/>
      <c r="D220" s="70"/>
      <c r="E220" s="22"/>
      <c r="F220" s="22"/>
      <c r="G220" s="22"/>
      <c r="H220" s="22"/>
      <c r="I220" s="22"/>
      <c r="J220" s="22"/>
      <c r="K220" s="22">
        <f>G220+I220</f>
        <v>0</v>
      </c>
      <c r="L220" s="22">
        <f>C220-P220-R220</f>
        <v>0</v>
      </c>
      <c r="M220" s="22"/>
      <c r="N220" s="22"/>
      <c r="O220" s="22">
        <f>L220-G220-I220</f>
        <v>0</v>
      </c>
      <c r="P220" s="22"/>
      <c r="Q220" s="22"/>
      <c r="R220" s="22"/>
      <c r="S220" s="22"/>
      <c r="T220" s="22"/>
    </row>
    <row r="221" spans="1:20" ht="17" thickBot="1" x14ac:dyDescent="0.25">
      <c r="A221" s="21">
        <v>44104</v>
      </c>
      <c r="B221" s="83">
        <v>218</v>
      </c>
      <c r="C221" s="23"/>
      <c r="D221" s="70"/>
      <c r="E221" s="22"/>
      <c r="F221" s="22"/>
      <c r="G221" s="22"/>
      <c r="H221" s="22"/>
      <c r="I221" s="22"/>
      <c r="J221" s="22"/>
      <c r="K221" s="22">
        <f>G221+I221</f>
        <v>0</v>
      </c>
      <c r="L221" s="22">
        <f>C221-P221-R221</f>
        <v>0</v>
      </c>
      <c r="M221" s="22"/>
      <c r="N221" s="22"/>
      <c r="O221" s="22">
        <f>L221-G221-I221</f>
        <v>0</v>
      </c>
      <c r="P221" s="22"/>
      <c r="Q221" s="22"/>
      <c r="R221" s="22"/>
      <c r="S221" s="22"/>
      <c r="T221" s="22"/>
    </row>
    <row r="222" spans="1:20" ht="17" thickBot="1" x14ac:dyDescent="0.25">
      <c r="A222" s="21">
        <v>44105</v>
      </c>
      <c r="B222" s="83">
        <v>219</v>
      </c>
      <c r="C222" s="23"/>
      <c r="D222" s="70"/>
      <c r="E222" s="22"/>
      <c r="F222" s="22"/>
      <c r="G222" s="22"/>
      <c r="H222" s="22"/>
      <c r="I222" s="22"/>
      <c r="J222" s="22"/>
      <c r="K222" s="22">
        <f>G222+I222</f>
        <v>0</v>
      </c>
      <c r="L222" s="22">
        <f>C222-P222-R222</f>
        <v>0</v>
      </c>
      <c r="M222" s="22"/>
      <c r="N222" s="22"/>
      <c r="O222" s="22">
        <f>L222-G222-I222</f>
        <v>0</v>
      </c>
      <c r="P222" s="22"/>
      <c r="Q222" s="22"/>
      <c r="R222" s="22"/>
      <c r="S222" s="22"/>
      <c r="T222" s="22"/>
    </row>
    <row r="223" spans="1:20" ht="17" thickBot="1" x14ac:dyDescent="0.25">
      <c r="A223" s="21">
        <v>44106</v>
      </c>
      <c r="B223" s="83">
        <v>220</v>
      </c>
      <c r="C223" s="23"/>
      <c r="D223" s="70"/>
      <c r="E223" s="22"/>
      <c r="F223" s="22"/>
      <c r="G223" s="22"/>
      <c r="H223" s="22"/>
      <c r="I223" s="22"/>
      <c r="J223" s="22"/>
      <c r="K223" s="22">
        <f>G223+I223</f>
        <v>0</v>
      </c>
      <c r="L223" s="22">
        <f>C223-P223-R223</f>
        <v>0</v>
      </c>
      <c r="M223" s="22"/>
      <c r="N223" s="22"/>
      <c r="O223" s="22">
        <f>L223-G223-I223</f>
        <v>0</v>
      </c>
      <c r="P223" s="22"/>
      <c r="Q223" s="22"/>
      <c r="R223" s="22"/>
      <c r="S223" s="22"/>
      <c r="T223" s="22"/>
    </row>
    <row r="224" spans="1:20" ht="17" thickBot="1" x14ac:dyDescent="0.25">
      <c r="A224" s="21">
        <v>44107</v>
      </c>
      <c r="B224" s="83">
        <v>221</v>
      </c>
      <c r="C224" s="23"/>
      <c r="D224" s="70"/>
      <c r="E224" s="22"/>
      <c r="F224" s="22"/>
      <c r="G224" s="22"/>
      <c r="H224" s="22"/>
      <c r="I224" s="22"/>
      <c r="J224" s="22"/>
      <c r="K224" s="22">
        <f>G224+I224</f>
        <v>0</v>
      </c>
      <c r="L224" s="22">
        <f>C224-P224-R224</f>
        <v>0</v>
      </c>
      <c r="M224" s="22"/>
      <c r="N224" s="22"/>
      <c r="O224" s="22">
        <f>L224-G224-I224</f>
        <v>0</v>
      </c>
      <c r="P224" s="22"/>
      <c r="Q224" s="22"/>
      <c r="R224" s="22"/>
      <c r="S224" s="22"/>
      <c r="T224" s="22"/>
    </row>
    <row r="225" spans="1:20" ht="17" thickBot="1" x14ac:dyDescent="0.25">
      <c r="A225" s="21">
        <v>44108</v>
      </c>
      <c r="B225" s="83">
        <v>222</v>
      </c>
      <c r="C225" s="23"/>
      <c r="D225" s="70"/>
      <c r="E225" s="22"/>
      <c r="F225" s="22"/>
      <c r="G225" s="22"/>
      <c r="H225" s="22"/>
      <c r="I225" s="22"/>
      <c r="J225" s="22"/>
      <c r="K225" s="22">
        <f>G225+I225</f>
        <v>0</v>
      </c>
      <c r="L225" s="22">
        <f>C225-P225-R225</f>
        <v>0</v>
      </c>
      <c r="M225" s="22"/>
      <c r="N225" s="22"/>
      <c r="O225" s="22">
        <f>L225-G225-I225</f>
        <v>0</v>
      </c>
      <c r="P225" s="22"/>
      <c r="Q225" s="22"/>
      <c r="R225" s="22"/>
      <c r="S225" s="22"/>
      <c r="T225" s="22"/>
    </row>
    <row r="226" spans="1:20" ht="17" thickBot="1" x14ac:dyDescent="0.25">
      <c r="A226" s="21">
        <v>44109</v>
      </c>
      <c r="B226" s="83">
        <v>223</v>
      </c>
      <c r="C226" s="23"/>
      <c r="D226" s="70"/>
      <c r="E226" s="22"/>
      <c r="F226" s="22"/>
      <c r="G226" s="22"/>
      <c r="H226" s="22"/>
      <c r="I226" s="22"/>
      <c r="J226" s="22"/>
      <c r="K226" s="22">
        <f>G226+I226</f>
        <v>0</v>
      </c>
      <c r="L226" s="22">
        <f>C226-P226-R226</f>
        <v>0</v>
      </c>
      <c r="M226" s="22"/>
      <c r="N226" s="22"/>
      <c r="O226" s="22">
        <f>L226-G226-I226</f>
        <v>0</v>
      </c>
      <c r="P226" s="22"/>
      <c r="Q226" s="22"/>
      <c r="R226" s="22"/>
      <c r="S226" s="22"/>
      <c r="T226" s="22"/>
    </row>
    <row r="227" spans="1:20" ht="17" thickBot="1" x14ac:dyDescent="0.25">
      <c r="A227" s="21">
        <v>44110</v>
      </c>
      <c r="B227" s="83">
        <v>224</v>
      </c>
      <c r="C227" s="23"/>
      <c r="D227" s="70"/>
      <c r="E227" s="22"/>
      <c r="F227" s="22"/>
      <c r="G227" s="22"/>
      <c r="H227" s="22"/>
      <c r="I227" s="22"/>
      <c r="J227" s="22"/>
      <c r="K227" s="22">
        <f>G227+I227</f>
        <v>0</v>
      </c>
      <c r="L227" s="22">
        <f>C227-P227-R227</f>
        <v>0</v>
      </c>
      <c r="M227" s="22"/>
      <c r="N227" s="22"/>
      <c r="O227" s="22">
        <f>L227-G227-I227</f>
        <v>0</v>
      </c>
      <c r="P227" s="22"/>
      <c r="Q227" s="22"/>
      <c r="R227" s="22"/>
      <c r="S227" s="22"/>
      <c r="T227" s="22"/>
    </row>
    <row r="228" spans="1:20" ht="17" thickBot="1" x14ac:dyDescent="0.25">
      <c r="A228" s="21">
        <v>44111</v>
      </c>
      <c r="B228" s="83">
        <v>225</v>
      </c>
      <c r="C228" s="23"/>
      <c r="D228" s="70"/>
      <c r="E228" s="22"/>
      <c r="F228" s="22"/>
      <c r="G228" s="22"/>
      <c r="H228" s="22"/>
      <c r="I228" s="22"/>
      <c r="J228" s="22"/>
      <c r="K228" s="22">
        <f>G228+I228</f>
        <v>0</v>
      </c>
      <c r="L228" s="22">
        <f>C228-P228-R228</f>
        <v>0</v>
      </c>
      <c r="M228" s="22"/>
      <c r="N228" s="22"/>
      <c r="O228" s="22">
        <f>L228-G228-I228</f>
        <v>0</v>
      </c>
      <c r="P228" s="22"/>
      <c r="Q228" s="22"/>
      <c r="R228" s="22"/>
      <c r="S228" s="22"/>
      <c r="T228" s="22"/>
    </row>
    <row r="229" spans="1:20" ht="17" thickBot="1" x14ac:dyDescent="0.25">
      <c r="A229" s="21">
        <v>44112</v>
      </c>
      <c r="B229" s="83">
        <v>226</v>
      </c>
      <c r="C229" s="23"/>
      <c r="D229" s="70"/>
      <c r="E229" s="22"/>
      <c r="F229" s="22"/>
      <c r="G229" s="22"/>
      <c r="H229" s="22"/>
      <c r="I229" s="22"/>
      <c r="J229" s="22"/>
      <c r="K229" s="22">
        <f>G229+I229</f>
        <v>0</v>
      </c>
      <c r="L229" s="22">
        <f>C229-P229-R229</f>
        <v>0</v>
      </c>
      <c r="M229" s="22"/>
      <c r="N229" s="22"/>
      <c r="O229" s="22">
        <f>L229-G229-I229</f>
        <v>0</v>
      </c>
      <c r="P229" s="22"/>
      <c r="Q229" s="22"/>
      <c r="R229" s="22"/>
      <c r="S229" s="22"/>
      <c r="T229" s="22"/>
    </row>
    <row r="230" spans="1:20" ht="17" thickBot="1" x14ac:dyDescent="0.25">
      <c r="A230" s="21">
        <v>44113</v>
      </c>
      <c r="B230" s="83">
        <v>227</v>
      </c>
      <c r="C230" s="23"/>
      <c r="D230" s="70"/>
      <c r="E230" s="22"/>
      <c r="F230" s="22"/>
      <c r="G230" s="22"/>
      <c r="H230" s="22"/>
      <c r="I230" s="22"/>
      <c r="J230" s="22"/>
      <c r="K230" s="22">
        <f>G230+I230</f>
        <v>0</v>
      </c>
      <c r="L230" s="22">
        <f>C230-P230-R230</f>
        <v>0</v>
      </c>
      <c r="M230" s="22"/>
      <c r="N230" s="22"/>
      <c r="O230" s="22">
        <f>L230-G230-I230</f>
        <v>0</v>
      </c>
      <c r="P230" s="22"/>
      <c r="Q230" s="22"/>
      <c r="R230" s="22"/>
      <c r="S230" s="22"/>
      <c r="T230" s="22"/>
    </row>
    <row r="231" spans="1:20" ht="17" thickBot="1" x14ac:dyDescent="0.25">
      <c r="A231" s="21">
        <v>44114</v>
      </c>
      <c r="B231" s="83">
        <v>228</v>
      </c>
      <c r="C231" s="23"/>
      <c r="D231" s="70"/>
      <c r="E231" s="22"/>
      <c r="F231" s="22"/>
      <c r="G231" s="22"/>
      <c r="H231" s="22"/>
      <c r="I231" s="22"/>
      <c r="J231" s="22"/>
      <c r="K231" s="22">
        <f>G231+I231</f>
        <v>0</v>
      </c>
      <c r="L231" s="22">
        <f>C231-P231-R231</f>
        <v>0</v>
      </c>
      <c r="M231" s="22"/>
      <c r="N231" s="22"/>
      <c r="O231" s="22">
        <f>L231-G231-I231</f>
        <v>0</v>
      </c>
      <c r="P231" s="22"/>
      <c r="Q231" s="22"/>
      <c r="R231" s="22"/>
      <c r="S231" s="22"/>
      <c r="T231" s="22"/>
    </row>
    <row r="232" spans="1:20" ht="17" thickBot="1" x14ac:dyDescent="0.25">
      <c r="A232" s="21">
        <v>44115</v>
      </c>
      <c r="B232" s="83">
        <v>229</v>
      </c>
      <c r="C232" s="23"/>
      <c r="D232" s="70"/>
      <c r="E232" s="22"/>
      <c r="F232" s="22"/>
      <c r="G232" s="22"/>
      <c r="H232" s="22"/>
      <c r="I232" s="22"/>
      <c r="J232" s="22"/>
      <c r="K232" s="22">
        <f>G232+I232</f>
        <v>0</v>
      </c>
      <c r="L232" s="22">
        <f>C232-P232-R232</f>
        <v>0</v>
      </c>
      <c r="M232" s="22"/>
      <c r="N232" s="22"/>
      <c r="O232" s="22">
        <f>L232-G232-I232</f>
        <v>0</v>
      </c>
      <c r="P232" s="22"/>
      <c r="Q232" s="22"/>
      <c r="R232" s="22"/>
      <c r="S232" s="22"/>
      <c r="T232" s="22"/>
    </row>
    <row r="233" spans="1:20" ht="17" thickBot="1" x14ac:dyDescent="0.25">
      <c r="A233" s="21">
        <v>44116</v>
      </c>
      <c r="B233" s="83">
        <v>230</v>
      </c>
      <c r="C233" s="23"/>
      <c r="D233" s="70"/>
      <c r="E233" s="22"/>
      <c r="F233" s="22"/>
      <c r="G233" s="22"/>
      <c r="H233" s="22"/>
      <c r="I233" s="22"/>
      <c r="J233" s="22"/>
      <c r="K233" s="22">
        <f>G233+I233</f>
        <v>0</v>
      </c>
      <c r="L233" s="22">
        <f>C233-P233-R233</f>
        <v>0</v>
      </c>
      <c r="M233" s="22"/>
      <c r="N233" s="22"/>
      <c r="O233" s="22">
        <f>L233-G233-I233</f>
        <v>0</v>
      </c>
      <c r="P233" s="22"/>
      <c r="Q233" s="22"/>
      <c r="R233" s="22"/>
      <c r="S233" s="22"/>
      <c r="T233" s="22"/>
    </row>
    <row r="234" spans="1:20" ht="17" thickBot="1" x14ac:dyDescent="0.25">
      <c r="A234" s="21">
        <v>44117</v>
      </c>
      <c r="B234" s="83">
        <v>231</v>
      </c>
      <c r="C234" s="23"/>
      <c r="D234" s="70"/>
      <c r="E234" s="22"/>
      <c r="F234" s="22"/>
      <c r="G234" s="22"/>
      <c r="H234" s="22"/>
      <c r="I234" s="22"/>
      <c r="J234" s="22"/>
      <c r="K234" s="22">
        <f>G234+I234</f>
        <v>0</v>
      </c>
      <c r="L234" s="22">
        <f>C234-P234-R234</f>
        <v>0</v>
      </c>
      <c r="M234" s="22"/>
      <c r="N234" s="22"/>
      <c r="O234" s="22">
        <f>L234-G234-I234</f>
        <v>0</v>
      </c>
      <c r="P234" s="22"/>
      <c r="Q234" s="22"/>
      <c r="R234" s="22"/>
      <c r="S234" s="22"/>
      <c r="T234" s="22"/>
    </row>
    <row r="235" spans="1:20" ht="17" thickBot="1" x14ac:dyDescent="0.25">
      <c r="A235" s="21">
        <v>44118</v>
      </c>
      <c r="B235" s="83">
        <v>232</v>
      </c>
      <c r="C235" s="23"/>
      <c r="D235" s="70"/>
      <c r="E235" s="22"/>
      <c r="F235" s="22"/>
      <c r="G235" s="22"/>
      <c r="H235" s="22"/>
      <c r="I235" s="22"/>
      <c r="J235" s="22"/>
      <c r="K235" s="22">
        <f>G235+I235</f>
        <v>0</v>
      </c>
      <c r="L235" s="22">
        <f>C235-P235-R235</f>
        <v>0</v>
      </c>
      <c r="M235" s="22"/>
      <c r="N235" s="22"/>
      <c r="O235" s="22">
        <f>L235-G235-I235</f>
        <v>0</v>
      </c>
      <c r="P235" s="22"/>
      <c r="Q235" s="22"/>
      <c r="R235" s="22"/>
      <c r="S235" s="22"/>
      <c r="T235" s="22"/>
    </row>
    <row r="236" spans="1:20" ht="17" thickBot="1" x14ac:dyDescent="0.25">
      <c r="A236" s="21">
        <v>44119</v>
      </c>
      <c r="B236" s="83">
        <v>233</v>
      </c>
      <c r="C236" s="23"/>
      <c r="D236" s="70"/>
      <c r="E236" s="22"/>
      <c r="F236" s="22"/>
      <c r="G236" s="22"/>
      <c r="H236" s="22"/>
      <c r="I236" s="22"/>
      <c r="J236" s="22"/>
      <c r="K236" s="22">
        <f>G236+I236</f>
        <v>0</v>
      </c>
      <c r="L236" s="22">
        <f>C236-P236-R236</f>
        <v>0</v>
      </c>
      <c r="M236" s="22"/>
      <c r="N236" s="22"/>
      <c r="O236" s="22">
        <f>L236-G236-I236</f>
        <v>0</v>
      </c>
      <c r="P236" s="22"/>
      <c r="Q236" s="22"/>
      <c r="R236" s="22"/>
      <c r="S236" s="22"/>
      <c r="T236" s="22"/>
    </row>
    <row r="237" spans="1:20" ht="17" thickBot="1" x14ac:dyDescent="0.25">
      <c r="A237" s="21">
        <v>44120</v>
      </c>
      <c r="B237" s="83">
        <v>234</v>
      </c>
      <c r="C237" s="23"/>
      <c r="D237" s="70"/>
      <c r="E237" s="22"/>
      <c r="F237" s="22"/>
      <c r="G237" s="22"/>
      <c r="H237" s="22"/>
      <c r="I237" s="22"/>
      <c r="J237" s="22"/>
      <c r="K237" s="22">
        <f>G237+I237</f>
        <v>0</v>
      </c>
      <c r="L237" s="22">
        <f>C237-P237-R237</f>
        <v>0</v>
      </c>
      <c r="M237" s="22"/>
      <c r="N237" s="22"/>
      <c r="O237" s="22">
        <f>L237-G237-I237</f>
        <v>0</v>
      </c>
      <c r="P237" s="22"/>
      <c r="Q237" s="22"/>
      <c r="R237" s="22"/>
      <c r="S237" s="22"/>
      <c r="T237" s="22"/>
    </row>
    <row r="238" spans="1:20" ht="17" thickBot="1" x14ac:dyDescent="0.25">
      <c r="A238" s="21">
        <v>44121</v>
      </c>
      <c r="B238" s="83">
        <v>235</v>
      </c>
      <c r="C238" s="23"/>
      <c r="D238" s="70"/>
      <c r="E238" s="22"/>
      <c r="F238" s="22"/>
      <c r="G238" s="22"/>
      <c r="H238" s="22"/>
      <c r="I238" s="22"/>
      <c r="J238" s="22"/>
      <c r="K238" s="22">
        <f>G238+I238</f>
        <v>0</v>
      </c>
      <c r="L238" s="22">
        <f>C238-P238-R238</f>
        <v>0</v>
      </c>
      <c r="M238" s="22"/>
      <c r="N238" s="22"/>
      <c r="O238" s="22">
        <f>L238-G238-I238</f>
        <v>0</v>
      </c>
      <c r="P238" s="22"/>
      <c r="Q238" s="22"/>
      <c r="R238" s="22"/>
      <c r="S238" s="22"/>
      <c r="T238" s="22"/>
    </row>
    <row r="239" spans="1:20" ht="17" thickBot="1" x14ac:dyDescent="0.25">
      <c r="A239" s="21">
        <v>44122</v>
      </c>
      <c r="B239" s="83">
        <v>236</v>
      </c>
      <c r="C239" s="23"/>
      <c r="D239" s="70"/>
      <c r="E239" s="22"/>
      <c r="F239" s="22"/>
      <c r="G239" s="22"/>
      <c r="H239" s="22"/>
      <c r="I239" s="22"/>
      <c r="J239" s="22"/>
      <c r="K239" s="22">
        <f>G239+I239</f>
        <v>0</v>
      </c>
      <c r="L239" s="22">
        <f>C239-P239-R239</f>
        <v>0</v>
      </c>
      <c r="M239" s="22"/>
      <c r="N239" s="22"/>
      <c r="O239" s="22">
        <f>L239-G239-I239</f>
        <v>0</v>
      </c>
      <c r="P239" s="22"/>
      <c r="Q239" s="22"/>
      <c r="R239" s="22"/>
      <c r="S239" s="22"/>
      <c r="T239" s="22"/>
    </row>
    <row r="240" spans="1:20" ht="17" thickBot="1" x14ac:dyDescent="0.25">
      <c r="A240" s="21">
        <v>44123</v>
      </c>
      <c r="B240" s="83">
        <v>237</v>
      </c>
      <c r="C240" s="23"/>
      <c r="D240" s="70"/>
      <c r="E240" s="22"/>
      <c r="F240" s="22"/>
      <c r="G240" s="22"/>
      <c r="H240" s="22"/>
      <c r="I240" s="22"/>
      <c r="J240" s="22"/>
      <c r="K240" s="22">
        <f>G240+I240</f>
        <v>0</v>
      </c>
      <c r="L240" s="22">
        <f>C240-P240-R240</f>
        <v>0</v>
      </c>
      <c r="M240" s="22"/>
      <c r="N240" s="22"/>
      <c r="O240" s="22">
        <f>L240-G240-I240</f>
        <v>0</v>
      </c>
      <c r="P240" s="22"/>
      <c r="Q240" s="22"/>
      <c r="R240" s="22"/>
      <c r="S240" s="22"/>
      <c r="T240" s="22"/>
    </row>
    <row r="241" spans="1:20" ht="17" thickBot="1" x14ac:dyDescent="0.25">
      <c r="A241" s="21">
        <v>44124</v>
      </c>
      <c r="B241" s="83">
        <v>238</v>
      </c>
      <c r="C241" s="23"/>
      <c r="D241" s="70"/>
      <c r="E241" s="22"/>
      <c r="F241" s="22"/>
      <c r="G241" s="22"/>
      <c r="H241" s="22"/>
      <c r="I241" s="22"/>
      <c r="J241" s="22"/>
      <c r="K241" s="22">
        <f>G241+I241</f>
        <v>0</v>
      </c>
      <c r="L241" s="22">
        <f>C241-P241-R241</f>
        <v>0</v>
      </c>
      <c r="M241" s="22"/>
      <c r="N241" s="22"/>
      <c r="O241" s="22">
        <f>L241-G241-I241</f>
        <v>0</v>
      </c>
      <c r="P241" s="22"/>
      <c r="Q241" s="22"/>
      <c r="R241" s="22"/>
      <c r="S241" s="22"/>
      <c r="T241" s="22"/>
    </row>
    <row r="242" spans="1:20" ht="17" thickBot="1" x14ac:dyDescent="0.25">
      <c r="A242" s="21">
        <v>44125</v>
      </c>
      <c r="B242" s="83">
        <v>239</v>
      </c>
      <c r="C242" s="23"/>
      <c r="D242" s="70"/>
      <c r="E242" s="22"/>
      <c r="F242" s="22"/>
      <c r="G242" s="22"/>
      <c r="H242" s="22"/>
      <c r="I242" s="22"/>
      <c r="J242" s="22"/>
      <c r="K242" s="22">
        <f>G242+I242</f>
        <v>0</v>
      </c>
      <c r="L242" s="22">
        <f>C242-P242-R242</f>
        <v>0</v>
      </c>
      <c r="M242" s="22"/>
      <c r="N242" s="22"/>
      <c r="O242" s="22">
        <f>L242-G242-I242</f>
        <v>0</v>
      </c>
      <c r="P242" s="22"/>
      <c r="Q242" s="22"/>
      <c r="R242" s="22"/>
      <c r="S242" s="22"/>
      <c r="T242" s="22"/>
    </row>
    <row r="243" spans="1:20" ht="17" thickBot="1" x14ac:dyDescent="0.25">
      <c r="A243" s="21">
        <v>44126</v>
      </c>
      <c r="B243" s="83">
        <v>240</v>
      </c>
      <c r="C243" s="23"/>
      <c r="D243" s="70"/>
      <c r="E243" s="22"/>
      <c r="F243" s="22"/>
      <c r="G243" s="22"/>
      <c r="H243" s="22"/>
      <c r="I243" s="22"/>
      <c r="J243" s="22"/>
      <c r="K243" s="22">
        <f>G243+I243</f>
        <v>0</v>
      </c>
      <c r="L243" s="22">
        <f>C243-P243-R243</f>
        <v>0</v>
      </c>
      <c r="M243" s="22"/>
      <c r="N243" s="22"/>
      <c r="O243" s="22">
        <f>L243-G243-I243</f>
        <v>0</v>
      </c>
      <c r="P243" s="22"/>
      <c r="Q243" s="22"/>
      <c r="R243" s="22"/>
      <c r="S243" s="22"/>
      <c r="T243" s="22"/>
    </row>
    <row r="244" spans="1:20" ht="17" thickBot="1" x14ac:dyDescent="0.25">
      <c r="A244" s="21">
        <v>44127</v>
      </c>
      <c r="B244" s="83">
        <v>241</v>
      </c>
      <c r="C244" s="23"/>
      <c r="D244" s="70"/>
      <c r="E244" s="22"/>
      <c r="F244" s="22"/>
      <c r="G244" s="22"/>
      <c r="H244" s="22"/>
      <c r="I244" s="22"/>
      <c r="J244" s="22"/>
      <c r="K244" s="22">
        <f>G244+I244</f>
        <v>0</v>
      </c>
      <c r="L244" s="22">
        <f>C244-P244-R244</f>
        <v>0</v>
      </c>
      <c r="M244" s="22"/>
      <c r="N244" s="22"/>
      <c r="O244" s="22">
        <f>L244-G244-I244</f>
        <v>0</v>
      </c>
      <c r="P244" s="22"/>
      <c r="Q244" s="22"/>
      <c r="R244" s="22"/>
      <c r="S244" s="22"/>
      <c r="T244" s="22"/>
    </row>
    <row r="245" spans="1:20" ht="17" thickBot="1" x14ac:dyDescent="0.25">
      <c r="A245" s="21">
        <v>44128</v>
      </c>
      <c r="B245" s="83">
        <v>242</v>
      </c>
      <c r="C245" s="23"/>
      <c r="D245" s="70"/>
      <c r="E245" s="22"/>
      <c r="F245" s="22"/>
      <c r="G245" s="22"/>
      <c r="H245" s="22"/>
      <c r="I245" s="22"/>
      <c r="J245" s="22"/>
      <c r="K245" s="22">
        <f>G245+I245</f>
        <v>0</v>
      </c>
      <c r="L245" s="22">
        <f>C245-P245-R245</f>
        <v>0</v>
      </c>
      <c r="M245" s="22"/>
      <c r="N245" s="22"/>
      <c r="O245" s="22">
        <f>L245-G245-I245</f>
        <v>0</v>
      </c>
      <c r="P245" s="22"/>
      <c r="Q245" s="22"/>
      <c r="R245" s="22"/>
      <c r="S245" s="22"/>
      <c r="T245" s="22"/>
    </row>
    <row r="246" spans="1:20" ht="17" thickBot="1" x14ac:dyDescent="0.25">
      <c r="A246" s="21">
        <v>44129</v>
      </c>
      <c r="B246" s="83">
        <v>243</v>
      </c>
      <c r="C246" s="23"/>
      <c r="D246" s="70"/>
      <c r="E246" s="22"/>
      <c r="F246" s="22"/>
      <c r="G246" s="22"/>
      <c r="H246" s="22"/>
      <c r="I246" s="22"/>
      <c r="J246" s="22"/>
      <c r="K246" s="22">
        <f>G246+I246</f>
        <v>0</v>
      </c>
      <c r="L246" s="22">
        <f>C246-P246-R246</f>
        <v>0</v>
      </c>
      <c r="M246" s="22"/>
      <c r="N246" s="22"/>
      <c r="O246" s="22">
        <f>L246-G246-I246</f>
        <v>0</v>
      </c>
      <c r="P246" s="22"/>
      <c r="Q246" s="22"/>
      <c r="R246" s="22"/>
      <c r="S246" s="22"/>
      <c r="T246" s="22"/>
    </row>
    <row r="247" spans="1:20" ht="17" thickBot="1" x14ac:dyDescent="0.25">
      <c r="A247" s="21">
        <v>44130</v>
      </c>
      <c r="B247" s="83">
        <v>244</v>
      </c>
      <c r="C247" s="23"/>
      <c r="D247" s="70"/>
      <c r="E247" s="22"/>
      <c r="F247" s="22"/>
      <c r="G247" s="22"/>
      <c r="H247" s="22"/>
      <c r="I247" s="22"/>
      <c r="J247" s="22"/>
      <c r="K247" s="22">
        <f>G247+I247</f>
        <v>0</v>
      </c>
      <c r="L247" s="22">
        <f>C247-P247-R247</f>
        <v>0</v>
      </c>
      <c r="M247" s="22"/>
      <c r="N247" s="22"/>
      <c r="O247" s="22">
        <f>L247-G247-I247</f>
        <v>0</v>
      </c>
      <c r="P247" s="22"/>
      <c r="Q247" s="22"/>
      <c r="R247" s="22"/>
      <c r="S247" s="22"/>
      <c r="T247" s="22"/>
    </row>
    <row r="248" spans="1:20" ht="17" thickBot="1" x14ac:dyDescent="0.25">
      <c r="A248" s="21">
        <v>44131</v>
      </c>
      <c r="B248" s="83">
        <v>245</v>
      </c>
      <c r="C248" s="23"/>
      <c r="D248" s="70"/>
      <c r="E248" s="22"/>
      <c r="F248" s="22"/>
      <c r="G248" s="22"/>
      <c r="H248" s="22"/>
      <c r="I248" s="22"/>
      <c r="J248" s="22"/>
      <c r="K248" s="22">
        <f>G248+I248</f>
        <v>0</v>
      </c>
      <c r="L248" s="22">
        <f>C248-P248-R248</f>
        <v>0</v>
      </c>
      <c r="M248" s="22"/>
      <c r="N248" s="22"/>
      <c r="O248" s="22">
        <f>L248-G248-I248</f>
        <v>0</v>
      </c>
      <c r="P248" s="22"/>
      <c r="Q248" s="22"/>
      <c r="R248" s="22"/>
      <c r="S248" s="22"/>
      <c r="T248" s="22"/>
    </row>
    <row r="249" spans="1:20" ht="17" thickBot="1" x14ac:dyDescent="0.25">
      <c r="A249" s="21">
        <v>44132</v>
      </c>
      <c r="B249" s="83">
        <v>246</v>
      </c>
      <c r="C249" s="23"/>
      <c r="D249" s="70"/>
      <c r="E249" s="22"/>
      <c r="F249" s="22"/>
      <c r="G249" s="22"/>
      <c r="H249" s="22"/>
      <c r="I249" s="22"/>
      <c r="J249" s="22"/>
      <c r="K249" s="22">
        <f>G249+I249</f>
        <v>0</v>
      </c>
      <c r="L249" s="22">
        <f>C249-P249-R249</f>
        <v>0</v>
      </c>
      <c r="M249" s="22"/>
      <c r="N249" s="22"/>
      <c r="O249" s="22">
        <f>L249-G249-I249</f>
        <v>0</v>
      </c>
      <c r="P249" s="22"/>
      <c r="Q249" s="22"/>
      <c r="R249" s="22"/>
      <c r="S249" s="22"/>
      <c r="T249" s="22"/>
    </row>
    <row r="250" spans="1:20" ht="17" thickBot="1" x14ac:dyDescent="0.25">
      <c r="A250" s="21">
        <v>44133</v>
      </c>
      <c r="B250" s="83">
        <v>247</v>
      </c>
      <c r="C250" s="23"/>
      <c r="D250" s="70"/>
      <c r="E250" s="22"/>
      <c r="F250" s="22"/>
      <c r="G250" s="22"/>
      <c r="H250" s="22"/>
      <c r="I250" s="22"/>
      <c r="J250" s="22"/>
      <c r="K250" s="22">
        <f>G250+I250</f>
        <v>0</v>
      </c>
      <c r="L250" s="22">
        <f>C250-P250-R250</f>
        <v>0</v>
      </c>
      <c r="M250" s="22"/>
      <c r="N250" s="22"/>
      <c r="O250" s="22">
        <f>L250-G250-I250</f>
        <v>0</v>
      </c>
      <c r="P250" s="22"/>
      <c r="Q250" s="22"/>
      <c r="R250" s="22"/>
      <c r="S250" s="22"/>
      <c r="T250" s="22"/>
    </row>
    <row r="251" spans="1:20" ht="17" thickBot="1" x14ac:dyDescent="0.25">
      <c r="A251" s="21">
        <v>44134</v>
      </c>
      <c r="B251" s="83">
        <v>248</v>
      </c>
      <c r="C251" s="23"/>
      <c r="D251" s="70"/>
      <c r="E251" s="22"/>
      <c r="F251" s="22"/>
      <c r="G251" s="22"/>
      <c r="H251" s="22"/>
      <c r="I251" s="22"/>
      <c r="J251" s="22"/>
      <c r="K251" s="22">
        <f>G251+I251</f>
        <v>0</v>
      </c>
      <c r="L251" s="22">
        <f>C251-P251-R251</f>
        <v>0</v>
      </c>
      <c r="M251" s="22"/>
      <c r="N251" s="22"/>
      <c r="O251" s="22">
        <f>L251-G251-I251</f>
        <v>0</v>
      </c>
      <c r="P251" s="22"/>
      <c r="Q251" s="22"/>
      <c r="R251" s="22"/>
      <c r="S251" s="22"/>
      <c r="T251" s="22"/>
    </row>
    <row r="252" spans="1:20" ht="17" thickBot="1" x14ac:dyDescent="0.25">
      <c r="A252" s="21">
        <v>44135</v>
      </c>
      <c r="B252" s="83">
        <v>249</v>
      </c>
      <c r="C252" s="23"/>
      <c r="D252" s="70"/>
      <c r="E252" s="22"/>
      <c r="F252" s="22"/>
      <c r="G252" s="22"/>
      <c r="H252" s="22"/>
      <c r="I252" s="22"/>
      <c r="J252" s="22"/>
      <c r="K252" s="22">
        <f>G252+I252</f>
        <v>0</v>
      </c>
      <c r="L252" s="22">
        <f>C252-P252-R252</f>
        <v>0</v>
      </c>
      <c r="M252" s="22"/>
      <c r="N252" s="22"/>
      <c r="O252" s="22">
        <f>L252-G252-I252</f>
        <v>0</v>
      </c>
      <c r="P252" s="22"/>
      <c r="Q252" s="22"/>
      <c r="R252" s="22"/>
      <c r="S252" s="22"/>
      <c r="T252" s="22"/>
    </row>
    <row r="253" spans="1:20" ht="17" thickBot="1" x14ac:dyDescent="0.25">
      <c r="A253" s="21">
        <v>44136</v>
      </c>
      <c r="B253" s="83">
        <v>250</v>
      </c>
      <c r="C253" s="23"/>
      <c r="D253" s="70"/>
      <c r="E253" s="22"/>
      <c r="F253" s="22"/>
      <c r="G253" s="22"/>
      <c r="H253" s="22"/>
      <c r="I253" s="22"/>
      <c r="J253" s="22"/>
      <c r="K253" s="22">
        <f>G253+I253</f>
        <v>0</v>
      </c>
      <c r="L253" s="22">
        <f>C253-P253-R253</f>
        <v>0</v>
      </c>
      <c r="M253" s="22"/>
      <c r="N253" s="22"/>
      <c r="O253" s="22">
        <f>L253-G253-I253</f>
        <v>0</v>
      </c>
      <c r="P253" s="22"/>
      <c r="Q253" s="22"/>
      <c r="R253" s="22"/>
      <c r="S253" s="22"/>
      <c r="T253" s="22"/>
    </row>
    <row r="254" spans="1:20" ht="17" thickBot="1" x14ac:dyDescent="0.25">
      <c r="A254" s="21">
        <v>44137</v>
      </c>
      <c r="B254" s="83">
        <v>251</v>
      </c>
      <c r="C254" s="23"/>
      <c r="D254" s="70"/>
      <c r="E254" s="22"/>
      <c r="F254" s="22"/>
      <c r="G254" s="22"/>
      <c r="H254" s="22"/>
      <c r="I254" s="22"/>
      <c r="J254" s="22"/>
      <c r="K254" s="22">
        <f>G254+I254</f>
        <v>0</v>
      </c>
      <c r="L254" s="22">
        <f>C254-P254-R254</f>
        <v>0</v>
      </c>
      <c r="M254" s="22"/>
      <c r="N254" s="22"/>
      <c r="O254" s="22">
        <f>L254-G254-I254</f>
        <v>0</v>
      </c>
      <c r="P254" s="22"/>
      <c r="Q254" s="22"/>
      <c r="R254" s="22"/>
      <c r="S254" s="22"/>
      <c r="T254" s="22"/>
    </row>
    <row r="255" spans="1:20" ht="17" thickBot="1" x14ac:dyDescent="0.25">
      <c r="A255" s="21">
        <v>44138</v>
      </c>
      <c r="B255" s="83">
        <v>252</v>
      </c>
      <c r="C255" s="23"/>
      <c r="D255" s="70"/>
      <c r="E255" s="22"/>
      <c r="F255" s="22"/>
      <c r="G255" s="22"/>
      <c r="H255" s="22"/>
      <c r="I255" s="22"/>
      <c r="J255" s="22"/>
      <c r="K255" s="22">
        <f>G255+I255</f>
        <v>0</v>
      </c>
      <c r="L255" s="22">
        <f>C255-P255-R255</f>
        <v>0</v>
      </c>
      <c r="M255" s="22"/>
      <c r="N255" s="22"/>
      <c r="O255" s="22">
        <f>L255-G255-I255</f>
        <v>0</v>
      </c>
      <c r="P255" s="22"/>
      <c r="Q255" s="22"/>
      <c r="R255" s="22"/>
      <c r="S255" s="22"/>
      <c r="T255" s="22"/>
    </row>
    <row r="256" spans="1:20" ht="17" thickBot="1" x14ac:dyDescent="0.25">
      <c r="A256" s="21">
        <v>44139</v>
      </c>
      <c r="B256" s="83">
        <v>253</v>
      </c>
      <c r="C256" s="23"/>
      <c r="D256" s="70"/>
      <c r="E256" s="22"/>
      <c r="F256" s="22"/>
      <c r="G256" s="22"/>
      <c r="H256" s="22"/>
      <c r="I256" s="22"/>
      <c r="J256" s="22"/>
      <c r="K256" s="22">
        <f>G256+I256</f>
        <v>0</v>
      </c>
      <c r="L256" s="22">
        <f>C256-P256-R256</f>
        <v>0</v>
      </c>
      <c r="M256" s="22"/>
      <c r="N256" s="22"/>
      <c r="O256" s="22">
        <f>L256-G256-I256</f>
        <v>0</v>
      </c>
      <c r="P256" s="22"/>
      <c r="Q256" s="22"/>
      <c r="R256" s="22"/>
      <c r="S256" s="22"/>
      <c r="T256" s="22"/>
    </row>
    <row r="257" spans="1:20" ht="17" thickBot="1" x14ac:dyDescent="0.25">
      <c r="A257" s="21">
        <v>44140</v>
      </c>
      <c r="B257" s="83">
        <v>254</v>
      </c>
      <c r="C257" s="23"/>
      <c r="D257" s="70"/>
      <c r="E257" s="22"/>
      <c r="F257" s="22"/>
      <c r="G257" s="22"/>
      <c r="H257" s="22"/>
      <c r="I257" s="22"/>
      <c r="J257" s="22"/>
      <c r="K257" s="22">
        <f>G257+I257</f>
        <v>0</v>
      </c>
      <c r="L257" s="22">
        <f>C257-P257-R257</f>
        <v>0</v>
      </c>
      <c r="M257" s="22"/>
      <c r="N257" s="22"/>
      <c r="O257" s="22">
        <f>L257-G257-I257</f>
        <v>0</v>
      </c>
      <c r="P257" s="22"/>
      <c r="Q257" s="22"/>
      <c r="R257" s="22"/>
      <c r="S257" s="22"/>
      <c r="T257" s="22"/>
    </row>
    <row r="258" spans="1:20" ht="17" thickBot="1" x14ac:dyDescent="0.25">
      <c r="A258" s="21">
        <v>44141</v>
      </c>
      <c r="B258" s="83">
        <v>255</v>
      </c>
      <c r="C258" s="23"/>
      <c r="D258" s="70"/>
      <c r="E258" s="22"/>
      <c r="F258" s="22"/>
      <c r="G258" s="22"/>
      <c r="H258" s="22"/>
      <c r="I258" s="22"/>
      <c r="J258" s="22"/>
      <c r="K258" s="22">
        <f>G258+I258</f>
        <v>0</v>
      </c>
      <c r="L258" s="22">
        <f>C258-P258-R258</f>
        <v>0</v>
      </c>
      <c r="M258" s="22"/>
      <c r="N258" s="22"/>
      <c r="O258" s="22">
        <f>L258-G258-I258</f>
        <v>0</v>
      </c>
      <c r="P258" s="22"/>
      <c r="Q258" s="22"/>
      <c r="R258" s="22"/>
      <c r="S258" s="22"/>
      <c r="T258" s="22"/>
    </row>
    <row r="259" spans="1:20" ht="17" thickBot="1" x14ac:dyDescent="0.25">
      <c r="A259" s="21">
        <v>44142</v>
      </c>
      <c r="B259" s="83">
        <v>256</v>
      </c>
      <c r="C259" s="23"/>
      <c r="D259" s="70"/>
      <c r="E259" s="22"/>
      <c r="F259" s="22"/>
      <c r="G259" s="22"/>
      <c r="H259" s="22"/>
      <c r="I259" s="22"/>
      <c r="J259" s="22"/>
      <c r="K259" s="22">
        <f>G259+I259</f>
        <v>0</v>
      </c>
      <c r="L259" s="22">
        <f>C259-P259-R259</f>
        <v>0</v>
      </c>
      <c r="M259" s="22"/>
      <c r="N259" s="22"/>
      <c r="O259" s="22">
        <f>L259-G259-I259</f>
        <v>0</v>
      </c>
      <c r="P259" s="22"/>
      <c r="Q259" s="22"/>
      <c r="R259" s="22"/>
      <c r="S259" s="22"/>
      <c r="T259" s="22"/>
    </row>
    <row r="260" spans="1:20" ht="17" thickBot="1" x14ac:dyDescent="0.25">
      <c r="A260" s="21">
        <v>44143</v>
      </c>
      <c r="B260" s="83">
        <v>257</v>
      </c>
      <c r="C260" s="23"/>
      <c r="D260" s="70"/>
      <c r="E260" s="22"/>
      <c r="F260" s="22"/>
      <c r="G260" s="22"/>
      <c r="H260" s="22"/>
      <c r="I260" s="22"/>
      <c r="J260" s="22"/>
      <c r="K260" s="22">
        <f>G260+I260</f>
        <v>0</v>
      </c>
      <c r="L260" s="22">
        <f>C260-P260-R260</f>
        <v>0</v>
      </c>
      <c r="M260" s="22"/>
      <c r="N260" s="22"/>
      <c r="O260" s="22">
        <f>L260-G260-I260</f>
        <v>0</v>
      </c>
      <c r="P260" s="22"/>
      <c r="Q260" s="22"/>
      <c r="R260" s="22"/>
      <c r="S260" s="22"/>
      <c r="T260" s="22"/>
    </row>
    <row r="261" spans="1:20" ht="17" thickBot="1" x14ac:dyDescent="0.25">
      <c r="A261" s="21">
        <v>44144</v>
      </c>
      <c r="B261" s="83">
        <v>258</v>
      </c>
      <c r="C261" s="23"/>
      <c r="D261" s="70"/>
      <c r="E261" s="22"/>
      <c r="F261" s="22"/>
      <c r="G261" s="22"/>
      <c r="H261" s="22"/>
      <c r="I261" s="22"/>
      <c r="J261" s="22"/>
      <c r="K261" s="22">
        <f>G261+I261</f>
        <v>0</v>
      </c>
      <c r="L261" s="22">
        <f>C261-P261-R261</f>
        <v>0</v>
      </c>
      <c r="M261" s="22"/>
      <c r="N261" s="22"/>
      <c r="O261" s="22">
        <f>L261-G261-I261</f>
        <v>0</v>
      </c>
      <c r="P261" s="22"/>
      <c r="Q261" s="22"/>
      <c r="R261" s="22"/>
      <c r="S261" s="22"/>
      <c r="T261" s="22"/>
    </row>
    <row r="262" spans="1:20" ht="17" thickBot="1" x14ac:dyDescent="0.25">
      <c r="A262" s="21">
        <v>44145</v>
      </c>
      <c r="B262" s="83">
        <v>259</v>
      </c>
      <c r="C262" s="23"/>
      <c r="D262" s="70"/>
      <c r="E262" s="22"/>
      <c r="F262" s="22"/>
      <c r="G262" s="22"/>
      <c r="H262" s="22"/>
      <c r="I262" s="22"/>
      <c r="J262" s="22"/>
      <c r="K262" s="22">
        <f>G262+I262</f>
        <v>0</v>
      </c>
      <c r="L262" s="22">
        <f>C262-P262-R262</f>
        <v>0</v>
      </c>
      <c r="M262" s="22"/>
      <c r="N262" s="22"/>
      <c r="O262" s="22">
        <f>L262-G262-I262</f>
        <v>0</v>
      </c>
      <c r="P262" s="22"/>
      <c r="Q262" s="22"/>
      <c r="R262" s="22"/>
      <c r="S262" s="22"/>
      <c r="T262" s="22"/>
    </row>
    <row r="263" spans="1:20" ht="17" thickBot="1" x14ac:dyDescent="0.25">
      <c r="A263" s="21">
        <v>44146</v>
      </c>
      <c r="B263" s="83">
        <v>260</v>
      </c>
      <c r="C263" s="23"/>
      <c r="D263" s="70"/>
      <c r="E263" s="22"/>
      <c r="F263" s="22"/>
      <c r="G263" s="22"/>
      <c r="H263" s="22"/>
      <c r="I263" s="22"/>
      <c r="J263" s="22"/>
      <c r="K263" s="22">
        <f>G263+I263</f>
        <v>0</v>
      </c>
      <c r="L263" s="22">
        <f>C263-P263-R263</f>
        <v>0</v>
      </c>
      <c r="M263" s="22"/>
      <c r="N263" s="22"/>
      <c r="O263" s="22">
        <f>L263-G263-I263</f>
        <v>0</v>
      </c>
      <c r="P263" s="22"/>
      <c r="Q263" s="22"/>
      <c r="R263" s="22"/>
      <c r="S263" s="22"/>
      <c r="T263" s="22"/>
    </row>
    <row r="264" spans="1:20" ht="17" thickBot="1" x14ac:dyDescent="0.25">
      <c r="A264" s="21">
        <v>44147</v>
      </c>
      <c r="B264" s="83">
        <v>261</v>
      </c>
      <c r="C264" s="23"/>
      <c r="D264" s="70"/>
      <c r="E264" s="22"/>
      <c r="F264" s="22"/>
      <c r="G264" s="22"/>
      <c r="H264" s="22"/>
      <c r="I264" s="22"/>
      <c r="J264" s="22"/>
      <c r="K264" s="22">
        <f>G264+I264</f>
        <v>0</v>
      </c>
      <c r="L264" s="22">
        <f>C264-P264-R264</f>
        <v>0</v>
      </c>
      <c r="M264" s="22"/>
      <c r="N264" s="22"/>
      <c r="O264" s="22">
        <f>L264-G264-I264</f>
        <v>0</v>
      </c>
      <c r="P264" s="22"/>
      <c r="Q264" s="22"/>
      <c r="R264" s="22"/>
      <c r="S264" s="22"/>
      <c r="T264" s="22"/>
    </row>
    <row r="265" spans="1:20" ht="17" thickBot="1" x14ac:dyDescent="0.25">
      <c r="A265" s="21">
        <v>44148</v>
      </c>
      <c r="B265" s="83">
        <v>262</v>
      </c>
      <c r="C265" s="23"/>
      <c r="D265" s="70"/>
      <c r="E265" s="22"/>
      <c r="F265" s="22"/>
      <c r="G265" s="22"/>
      <c r="H265" s="22"/>
      <c r="I265" s="22"/>
      <c r="J265" s="22"/>
      <c r="K265" s="22">
        <f>G265+I265</f>
        <v>0</v>
      </c>
      <c r="L265" s="22">
        <f>C265-P265-R265</f>
        <v>0</v>
      </c>
      <c r="M265" s="22"/>
      <c r="N265" s="22"/>
      <c r="O265" s="22">
        <f>L265-G265-I265</f>
        <v>0</v>
      </c>
      <c r="P265" s="22"/>
      <c r="Q265" s="22"/>
      <c r="R265" s="22"/>
      <c r="S265" s="22"/>
      <c r="T265" s="22"/>
    </row>
    <row r="266" spans="1:20" ht="17" thickBot="1" x14ac:dyDescent="0.25">
      <c r="A266" s="21">
        <v>44149</v>
      </c>
      <c r="B266" s="83">
        <v>263</v>
      </c>
      <c r="C266" s="23"/>
      <c r="D266" s="70"/>
      <c r="E266" s="22"/>
      <c r="F266" s="22"/>
      <c r="G266" s="22"/>
      <c r="H266" s="22"/>
      <c r="I266" s="22"/>
      <c r="J266" s="22"/>
      <c r="K266" s="22">
        <f>G266+I266</f>
        <v>0</v>
      </c>
      <c r="L266" s="22">
        <f>C266-P266-R266</f>
        <v>0</v>
      </c>
      <c r="M266" s="22"/>
      <c r="N266" s="22"/>
      <c r="O266" s="22">
        <f>L266-G266-I266</f>
        <v>0</v>
      </c>
      <c r="P266" s="22"/>
      <c r="Q266" s="22"/>
      <c r="R266" s="22"/>
      <c r="S266" s="22"/>
      <c r="T266" s="22"/>
    </row>
    <row r="267" spans="1:20" ht="17" thickBot="1" x14ac:dyDescent="0.25">
      <c r="A267" s="21">
        <v>44150</v>
      </c>
      <c r="B267" s="83">
        <v>264</v>
      </c>
      <c r="C267" s="23"/>
      <c r="D267" s="70"/>
      <c r="E267" s="22"/>
      <c r="F267" s="22"/>
      <c r="G267" s="22"/>
      <c r="H267" s="22"/>
      <c r="I267" s="22"/>
      <c r="J267" s="22"/>
      <c r="K267" s="22">
        <f>G267+I267</f>
        <v>0</v>
      </c>
      <c r="L267" s="22">
        <f>C267-P267-R267</f>
        <v>0</v>
      </c>
      <c r="M267" s="22"/>
      <c r="N267" s="22"/>
      <c r="O267" s="22">
        <f>L267-G267-I267</f>
        <v>0</v>
      </c>
      <c r="P267" s="22"/>
      <c r="Q267" s="22"/>
      <c r="R267" s="22"/>
      <c r="S267" s="22"/>
      <c r="T267" s="22"/>
    </row>
    <row r="268" spans="1:20" ht="17" thickBot="1" x14ac:dyDescent="0.25">
      <c r="A268" s="21">
        <v>44151</v>
      </c>
      <c r="B268" s="83">
        <v>265</v>
      </c>
      <c r="C268" s="23"/>
      <c r="D268" s="70"/>
      <c r="E268" s="22"/>
      <c r="F268" s="22"/>
      <c r="G268" s="22"/>
      <c r="H268" s="22"/>
      <c r="I268" s="22"/>
      <c r="J268" s="22"/>
      <c r="K268" s="22">
        <f>G268+I268</f>
        <v>0</v>
      </c>
      <c r="L268" s="22">
        <f>C268-P268-R268</f>
        <v>0</v>
      </c>
      <c r="M268" s="22"/>
      <c r="N268" s="22"/>
      <c r="O268" s="22">
        <f>L268-G268-I268</f>
        <v>0</v>
      </c>
      <c r="P268" s="22"/>
      <c r="Q268" s="22"/>
      <c r="R268" s="22"/>
      <c r="S268" s="22"/>
      <c r="T268" s="22"/>
    </row>
    <row r="269" spans="1:20" ht="17" thickBot="1" x14ac:dyDescent="0.25">
      <c r="A269" s="21">
        <v>44152</v>
      </c>
      <c r="B269" s="83">
        <v>266</v>
      </c>
      <c r="C269" s="23"/>
      <c r="D269" s="70"/>
      <c r="E269" s="22"/>
      <c r="F269" s="22"/>
      <c r="G269" s="22"/>
      <c r="H269" s="22"/>
      <c r="I269" s="22"/>
      <c r="J269" s="22"/>
      <c r="K269" s="22">
        <f>G269+I269</f>
        <v>0</v>
      </c>
      <c r="L269" s="22">
        <f>C269-P269-R269</f>
        <v>0</v>
      </c>
      <c r="M269" s="22"/>
      <c r="N269" s="22"/>
      <c r="O269" s="22">
        <f>L269-G269-I269</f>
        <v>0</v>
      </c>
      <c r="P269" s="22"/>
      <c r="Q269" s="22"/>
      <c r="R269" s="22"/>
      <c r="S269" s="22"/>
      <c r="T269" s="22"/>
    </row>
    <row r="270" spans="1:20" ht="17" thickBot="1" x14ac:dyDescent="0.25">
      <c r="A270" s="21">
        <v>44153</v>
      </c>
      <c r="B270" s="83">
        <v>267</v>
      </c>
      <c r="C270" s="23"/>
      <c r="D270" s="70"/>
      <c r="E270" s="22"/>
      <c r="F270" s="22"/>
      <c r="G270" s="22"/>
      <c r="H270" s="22"/>
      <c r="I270" s="22"/>
      <c r="J270" s="22"/>
      <c r="K270" s="22">
        <f>G270+I270</f>
        <v>0</v>
      </c>
      <c r="L270" s="22">
        <f>C270-P270-R270</f>
        <v>0</v>
      </c>
      <c r="M270" s="22"/>
      <c r="N270" s="22"/>
      <c r="O270" s="22">
        <f>L270-G270-I270</f>
        <v>0</v>
      </c>
      <c r="P270" s="22"/>
      <c r="Q270" s="22"/>
      <c r="R270" s="22"/>
      <c r="S270" s="22"/>
      <c r="T270" s="22"/>
    </row>
    <row r="271" spans="1:20" ht="17" thickBot="1" x14ac:dyDescent="0.25">
      <c r="A271" s="21">
        <v>44154</v>
      </c>
      <c r="B271" s="83">
        <v>268</v>
      </c>
      <c r="C271" s="23"/>
      <c r="D271" s="70"/>
      <c r="E271" s="22"/>
      <c r="F271" s="22"/>
      <c r="G271" s="22"/>
      <c r="H271" s="22"/>
      <c r="I271" s="22"/>
      <c r="J271" s="22"/>
      <c r="K271" s="22">
        <f>G271+I271</f>
        <v>0</v>
      </c>
      <c r="L271" s="22">
        <f>C271-P271-R271</f>
        <v>0</v>
      </c>
      <c r="M271" s="22"/>
      <c r="N271" s="22"/>
      <c r="O271" s="22">
        <f>L271-G271-I271</f>
        <v>0</v>
      </c>
      <c r="P271" s="22"/>
      <c r="Q271" s="22"/>
      <c r="R271" s="22"/>
      <c r="S271" s="22"/>
      <c r="T271" s="22"/>
    </row>
    <row r="272" spans="1:20" ht="17" thickBot="1" x14ac:dyDescent="0.25">
      <c r="A272" s="21">
        <v>44155</v>
      </c>
      <c r="B272" s="83">
        <v>269</v>
      </c>
      <c r="C272" s="23"/>
      <c r="D272" s="70"/>
      <c r="E272" s="22"/>
      <c r="F272" s="22"/>
      <c r="G272" s="22"/>
      <c r="H272" s="22"/>
      <c r="I272" s="22"/>
      <c r="J272" s="22"/>
      <c r="K272" s="22">
        <f>G272+I272</f>
        <v>0</v>
      </c>
      <c r="L272" s="22">
        <f>C272-P272-R272</f>
        <v>0</v>
      </c>
      <c r="M272" s="22"/>
      <c r="N272" s="22"/>
      <c r="O272" s="22">
        <f>L272-G272-I272</f>
        <v>0</v>
      </c>
      <c r="P272" s="22"/>
      <c r="Q272" s="22"/>
      <c r="R272" s="22"/>
      <c r="S272" s="22"/>
      <c r="T272" s="22"/>
    </row>
    <row r="273" spans="1:20" ht="17" thickBot="1" x14ac:dyDescent="0.25">
      <c r="A273" s="21">
        <v>44156</v>
      </c>
      <c r="B273" s="83">
        <v>270</v>
      </c>
      <c r="C273" s="23"/>
      <c r="D273" s="70"/>
      <c r="E273" s="22"/>
      <c r="F273" s="22"/>
      <c r="G273" s="22"/>
      <c r="H273" s="22"/>
      <c r="I273" s="22"/>
      <c r="J273" s="22"/>
      <c r="K273" s="22">
        <f>G273+I273</f>
        <v>0</v>
      </c>
      <c r="L273" s="22">
        <f>C273-P273-R273</f>
        <v>0</v>
      </c>
      <c r="M273" s="22"/>
      <c r="N273" s="22"/>
      <c r="O273" s="22">
        <f>L273-G273-I273</f>
        <v>0</v>
      </c>
      <c r="P273" s="22"/>
      <c r="Q273" s="22"/>
      <c r="R273" s="22"/>
      <c r="S273" s="22"/>
      <c r="T273" s="22"/>
    </row>
    <row r="274" spans="1:20" ht="17" thickBot="1" x14ac:dyDescent="0.25">
      <c r="A274" s="21">
        <v>44157</v>
      </c>
      <c r="B274" s="83">
        <v>271</v>
      </c>
      <c r="C274" s="23"/>
      <c r="D274" s="70"/>
      <c r="E274" s="22"/>
      <c r="F274" s="22"/>
      <c r="G274" s="22"/>
      <c r="H274" s="22"/>
      <c r="I274" s="22"/>
      <c r="J274" s="22"/>
      <c r="K274" s="22">
        <f>G274+I274</f>
        <v>0</v>
      </c>
      <c r="L274" s="22">
        <f>C274-P274-R274</f>
        <v>0</v>
      </c>
      <c r="M274" s="22"/>
      <c r="N274" s="22"/>
      <c r="O274" s="22">
        <f>L274-G274-I274</f>
        <v>0</v>
      </c>
      <c r="P274" s="22"/>
      <c r="Q274" s="22"/>
      <c r="R274" s="22"/>
      <c r="S274" s="22"/>
      <c r="T274" s="22"/>
    </row>
    <row r="275" spans="1:20" ht="17" thickBot="1" x14ac:dyDescent="0.25">
      <c r="A275" s="21">
        <v>44158</v>
      </c>
      <c r="B275" s="83">
        <v>272</v>
      </c>
      <c r="C275" s="23"/>
      <c r="D275" s="70"/>
      <c r="E275" s="22"/>
      <c r="F275" s="22"/>
      <c r="G275" s="22"/>
      <c r="H275" s="22"/>
      <c r="I275" s="22"/>
      <c r="J275" s="22"/>
      <c r="K275" s="22">
        <f>G275+I275</f>
        <v>0</v>
      </c>
      <c r="L275" s="22">
        <f>C275-P275-R275</f>
        <v>0</v>
      </c>
      <c r="M275" s="22"/>
      <c r="N275" s="22"/>
      <c r="O275" s="22">
        <f>L275-G275-I275</f>
        <v>0</v>
      </c>
      <c r="P275" s="22"/>
      <c r="Q275" s="22"/>
      <c r="R275" s="22"/>
      <c r="S275" s="22"/>
      <c r="T275" s="22"/>
    </row>
    <row r="276" spans="1:20" ht="17" thickBot="1" x14ac:dyDescent="0.25">
      <c r="A276" s="21">
        <v>44159</v>
      </c>
      <c r="B276" s="83">
        <v>273</v>
      </c>
      <c r="C276" s="23"/>
      <c r="D276" s="70"/>
      <c r="E276" s="22"/>
      <c r="F276" s="22"/>
      <c r="G276" s="22"/>
      <c r="H276" s="22"/>
      <c r="I276" s="22"/>
      <c r="J276" s="22"/>
      <c r="K276" s="22">
        <f>G276+I276</f>
        <v>0</v>
      </c>
      <c r="L276" s="22">
        <f>C276-P276-R276</f>
        <v>0</v>
      </c>
      <c r="M276" s="22"/>
      <c r="N276" s="22"/>
      <c r="O276" s="22">
        <f>L276-G276-I276</f>
        <v>0</v>
      </c>
      <c r="P276" s="22"/>
      <c r="Q276" s="22"/>
      <c r="R276" s="22"/>
      <c r="S276" s="22"/>
      <c r="T276" s="22"/>
    </row>
    <row r="277" spans="1:20" ht="17" thickBot="1" x14ac:dyDescent="0.25">
      <c r="A277" s="21">
        <v>44160</v>
      </c>
      <c r="B277" s="83">
        <v>274</v>
      </c>
      <c r="C277" s="23"/>
      <c r="D277" s="70"/>
      <c r="E277" s="22"/>
      <c r="F277" s="22"/>
      <c r="G277" s="22"/>
      <c r="H277" s="22"/>
      <c r="I277" s="22"/>
      <c r="J277" s="22"/>
      <c r="K277" s="22">
        <f>G277+I277</f>
        <v>0</v>
      </c>
      <c r="L277" s="22">
        <f>C277-P277-R277</f>
        <v>0</v>
      </c>
      <c r="M277" s="22"/>
      <c r="N277" s="22"/>
      <c r="O277" s="22">
        <f>L277-G277-I277</f>
        <v>0</v>
      </c>
      <c r="P277" s="22"/>
      <c r="Q277" s="22"/>
      <c r="R277" s="22"/>
      <c r="S277" s="22"/>
      <c r="T277" s="22"/>
    </row>
    <row r="278" spans="1:20" ht="17" thickBot="1" x14ac:dyDescent="0.25">
      <c r="A278" s="21">
        <v>44161</v>
      </c>
      <c r="B278" s="83">
        <v>275</v>
      </c>
      <c r="C278" s="23"/>
      <c r="D278" s="70"/>
      <c r="E278" s="22"/>
      <c r="F278" s="22"/>
      <c r="G278" s="22"/>
      <c r="H278" s="22"/>
      <c r="I278" s="22"/>
      <c r="J278" s="22"/>
      <c r="K278" s="22">
        <f>G278+I278</f>
        <v>0</v>
      </c>
      <c r="L278" s="22">
        <f>C278-P278-R278</f>
        <v>0</v>
      </c>
      <c r="M278" s="22"/>
      <c r="N278" s="22"/>
      <c r="O278" s="22">
        <f>L278-G278-I278</f>
        <v>0</v>
      </c>
      <c r="P278" s="22"/>
      <c r="Q278" s="22"/>
      <c r="R278" s="22"/>
      <c r="S278" s="22"/>
      <c r="T278" s="22"/>
    </row>
    <row r="279" spans="1:20" ht="17" thickBot="1" x14ac:dyDescent="0.25">
      <c r="A279" s="21">
        <v>44162</v>
      </c>
      <c r="B279" s="83">
        <v>276</v>
      </c>
      <c r="C279" s="23"/>
      <c r="D279" s="70"/>
      <c r="E279" s="22"/>
      <c r="F279" s="22"/>
      <c r="G279" s="22"/>
      <c r="H279" s="22"/>
      <c r="I279" s="22"/>
      <c r="J279" s="22"/>
      <c r="K279" s="22">
        <f>G279+I279</f>
        <v>0</v>
      </c>
      <c r="L279" s="22">
        <f>C279-P279-R279</f>
        <v>0</v>
      </c>
      <c r="M279" s="22"/>
      <c r="N279" s="22"/>
      <c r="O279" s="22">
        <f>L279-G279-I279</f>
        <v>0</v>
      </c>
      <c r="P279" s="22"/>
      <c r="Q279" s="22"/>
      <c r="R279" s="22"/>
      <c r="S279" s="22"/>
      <c r="T279" s="22"/>
    </row>
    <row r="280" spans="1:20" ht="17" thickBot="1" x14ac:dyDescent="0.25">
      <c r="A280" s="21">
        <v>44163</v>
      </c>
      <c r="B280" s="83">
        <v>277</v>
      </c>
      <c r="C280" s="23"/>
      <c r="D280" s="70"/>
      <c r="E280" s="22"/>
      <c r="F280" s="22"/>
      <c r="G280" s="22"/>
      <c r="H280" s="22"/>
      <c r="I280" s="22"/>
      <c r="J280" s="22"/>
      <c r="K280" s="22">
        <f>G280+I280</f>
        <v>0</v>
      </c>
      <c r="L280" s="22">
        <f>C280-P280-R280</f>
        <v>0</v>
      </c>
      <c r="M280" s="22"/>
      <c r="N280" s="22"/>
      <c r="O280" s="22">
        <f>L280-G280-I280</f>
        <v>0</v>
      </c>
      <c r="P280" s="22"/>
      <c r="Q280" s="22"/>
      <c r="R280" s="22"/>
      <c r="S280" s="22"/>
      <c r="T280" s="22"/>
    </row>
    <row r="281" spans="1:20" ht="17" thickBot="1" x14ac:dyDescent="0.25">
      <c r="A281" s="21">
        <v>44164</v>
      </c>
      <c r="B281" s="83">
        <v>278</v>
      </c>
      <c r="C281" s="23"/>
      <c r="D281" s="70"/>
      <c r="E281" s="22"/>
      <c r="F281" s="22"/>
      <c r="G281" s="22"/>
      <c r="H281" s="22"/>
      <c r="I281" s="22"/>
      <c r="J281" s="22"/>
      <c r="K281" s="22">
        <f>G281+I281</f>
        <v>0</v>
      </c>
      <c r="L281" s="22">
        <f>C281-P281-R281</f>
        <v>0</v>
      </c>
      <c r="M281" s="22"/>
      <c r="N281" s="22"/>
      <c r="O281" s="22">
        <f>L281-G281-I281</f>
        <v>0</v>
      </c>
      <c r="P281" s="22"/>
      <c r="Q281" s="22"/>
      <c r="R281" s="22"/>
      <c r="S281" s="22"/>
      <c r="T281" s="22"/>
    </row>
    <row r="282" spans="1:20" ht="17" thickBot="1" x14ac:dyDescent="0.25">
      <c r="A282" s="21">
        <v>44165</v>
      </c>
      <c r="B282" s="83">
        <v>279</v>
      </c>
      <c r="C282" s="23"/>
      <c r="D282" s="70"/>
      <c r="E282" s="22"/>
      <c r="F282" s="22"/>
      <c r="G282" s="22"/>
      <c r="H282" s="22"/>
      <c r="I282" s="22"/>
      <c r="J282" s="22"/>
      <c r="K282" s="22">
        <f>G282+I282</f>
        <v>0</v>
      </c>
      <c r="L282" s="22">
        <f>C282-P282-R282</f>
        <v>0</v>
      </c>
      <c r="M282" s="22"/>
      <c r="N282" s="22"/>
      <c r="O282" s="22">
        <f>L282-G282-I282</f>
        <v>0</v>
      </c>
      <c r="P282" s="22"/>
      <c r="Q282" s="22"/>
      <c r="R282" s="22"/>
      <c r="S282" s="22"/>
      <c r="T282" s="22"/>
    </row>
    <row r="283" spans="1:20" ht="17" thickBot="1" x14ac:dyDescent="0.25">
      <c r="A283" s="21">
        <v>44166</v>
      </c>
      <c r="B283" s="83">
        <v>280</v>
      </c>
      <c r="C283" s="23"/>
      <c r="D283" s="70"/>
      <c r="E283" s="22"/>
      <c r="F283" s="22"/>
      <c r="G283" s="22"/>
      <c r="H283" s="22"/>
      <c r="I283" s="22"/>
      <c r="J283" s="22"/>
      <c r="K283" s="22">
        <f>G283+I283</f>
        <v>0</v>
      </c>
      <c r="L283" s="22">
        <f>C283-P283-R283</f>
        <v>0</v>
      </c>
      <c r="M283" s="22"/>
      <c r="N283" s="22"/>
      <c r="O283" s="22">
        <f>L283-G283-I283</f>
        <v>0</v>
      </c>
      <c r="P283" s="22"/>
      <c r="Q283" s="22"/>
      <c r="R283" s="22"/>
      <c r="S283" s="22"/>
      <c r="T283" s="22"/>
    </row>
    <row r="284" spans="1:20" ht="17" thickBot="1" x14ac:dyDescent="0.25">
      <c r="A284" s="21">
        <v>44167</v>
      </c>
      <c r="B284" s="83">
        <v>281</v>
      </c>
      <c r="C284" s="23"/>
      <c r="D284" s="70"/>
      <c r="E284" s="22"/>
      <c r="F284" s="22"/>
      <c r="G284" s="22"/>
      <c r="H284" s="22"/>
      <c r="I284" s="22"/>
      <c r="J284" s="22"/>
      <c r="K284" s="22">
        <f>G284+I284</f>
        <v>0</v>
      </c>
      <c r="L284" s="22">
        <f>C284-P284-R284</f>
        <v>0</v>
      </c>
      <c r="M284" s="22"/>
      <c r="N284" s="22"/>
      <c r="O284" s="22">
        <f>L284-G284-I284</f>
        <v>0</v>
      </c>
      <c r="P284" s="22"/>
      <c r="Q284" s="22"/>
      <c r="R284" s="22"/>
      <c r="S284" s="22"/>
      <c r="T284" s="22"/>
    </row>
    <row r="285" spans="1:20" ht="17" thickBot="1" x14ac:dyDescent="0.25">
      <c r="A285" s="21">
        <v>44168</v>
      </c>
      <c r="B285" s="83">
        <v>282</v>
      </c>
      <c r="C285" s="23"/>
      <c r="D285" s="70"/>
      <c r="E285" s="22"/>
      <c r="F285" s="22"/>
      <c r="G285" s="22"/>
      <c r="H285" s="22"/>
      <c r="I285" s="22"/>
      <c r="J285" s="22"/>
      <c r="K285" s="22">
        <f>G285+I285</f>
        <v>0</v>
      </c>
      <c r="L285" s="22">
        <f>C285-P285-R285</f>
        <v>0</v>
      </c>
      <c r="M285" s="22"/>
      <c r="N285" s="22"/>
      <c r="O285" s="22">
        <f>L285-G285-I285</f>
        <v>0</v>
      </c>
      <c r="P285" s="22"/>
      <c r="Q285" s="22"/>
      <c r="R285" s="22"/>
      <c r="S285" s="22"/>
      <c r="T285" s="22"/>
    </row>
    <row r="286" spans="1:20" ht="17" thickBot="1" x14ac:dyDescent="0.25">
      <c r="A286" s="21">
        <v>44169</v>
      </c>
      <c r="B286" s="83">
        <v>283</v>
      </c>
      <c r="C286" s="23"/>
      <c r="D286" s="70"/>
      <c r="E286" s="22"/>
      <c r="F286" s="22"/>
      <c r="G286" s="22"/>
      <c r="H286" s="22"/>
      <c r="I286" s="22"/>
      <c r="J286" s="22"/>
      <c r="K286" s="22">
        <f>G286+I286</f>
        <v>0</v>
      </c>
      <c r="L286" s="22">
        <f>C286-P286-R286</f>
        <v>0</v>
      </c>
      <c r="M286" s="22"/>
      <c r="N286" s="22"/>
      <c r="O286" s="22">
        <f>L286-G286-I286</f>
        <v>0</v>
      </c>
      <c r="P286" s="22"/>
      <c r="Q286" s="22"/>
      <c r="R286" s="22"/>
      <c r="S286" s="22"/>
      <c r="T286" s="22"/>
    </row>
    <row r="287" spans="1:20" ht="17" thickBot="1" x14ac:dyDescent="0.25">
      <c r="A287" s="21">
        <v>44170</v>
      </c>
      <c r="B287" s="83">
        <v>284</v>
      </c>
      <c r="C287" s="23"/>
      <c r="D287" s="70"/>
      <c r="E287" s="22"/>
      <c r="F287" s="22"/>
      <c r="G287" s="22"/>
      <c r="H287" s="22"/>
      <c r="I287" s="22"/>
      <c r="J287" s="22"/>
      <c r="K287" s="22">
        <f>G287+I287</f>
        <v>0</v>
      </c>
      <c r="L287" s="22">
        <f>C287-P287-R287</f>
        <v>0</v>
      </c>
      <c r="M287" s="22"/>
      <c r="N287" s="22"/>
      <c r="O287" s="22">
        <f>L287-G287-I287</f>
        <v>0</v>
      </c>
      <c r="P287" s="22"/>
      <c r="Q287" s="22"/>
      <c r="R287" s="22"/>
      <c r="S287" s="22"/>
      <c r="T287" s="22"/>
    </row>
    <row r="288" spans="1:20" ht="17" thickBot="1" x14ac:dyDescent="0.25">
      <c r="A288" s="21">
        <v>44171</v>
      </c>
      <c r="B288" s="83">
        <v>285</v>
      </c>
      <c r="C288" s="23"/>
      <c r="D288" s="70"/>
      <c r="E288" s="22"/>
      <c r="F288" s="22"/>
      <c r="G288" s="22"/>
      <c r="H288" s="22"/>
      <c r="I288" s="22"/>
      <c r="J288" s="22"/>
      <c r="K288" s="22">
        <f>G288+I288</f>
        <v>0</v>
      </c>
      <c r="L288" s="22">
        <f>C288-P288-R288</f>
        <v>0</v>
      </c>
      <c r="M288" s="22"/>
      <c r="N288" s="22"/>
      <c r="O288" s="22">
        <f>L288-G288-I288</f>
        <v>0</v>
      </c>
      <c r="P288" s="22"/>
      <c r="Q288" s="22"/>
      <c r="R288" s="22"/>
      <c r="S288" s="22"/>
      <c r="T288" s="22"/>
    </row>
    <row r="289" spans="1:20" ht="17" thickBot="1" x14ac:dyDescent="0.25">
      <c r="A289" s="21">
        <v>44172</v>
      </c>
      <c r="B289" s="83">
        <v>286</v>
      </c>
      <c r="C289" s="23"/>
      <c r="D289" s="70"/>
      <c r="E289" s="22"/>
      <c r="F289" s="22"/>
      <c r="G289" s="22"/>
      <c r="H289" s="22"/>
      <c r="I289" s="22"/>
      <c r="J289" s="22"/>
      <c r="K289" s="22">
        <f>G289+I289</f>
        <v>0</v>
      </c>
      <c r="L289" s="22">
        <f>C289-P289-R289</f>
        <v>0</v>
      </c>
      <c r="M289" s="22"/>
      <c r="N289" s="22"/>
      <c r="O289" s="22">
        <f>L289-G289-I289</f>
        <v>0</v>
      </c>
      <c r="P289" s="22"/>
      <c r="Q289" s="22"/>
      <c r="R289" s="22"/>
      <c r="S289" s="22"/>
      <c r="T289" s="22"/>
    </row>
    <row r="290" spans="1:20" ht="17" thickBot="1" x14ac:dyDescent="0.25">
      <c r="A290" s="21">
        <v>44173</v>
      </c>
      <c r="B290" s="83">
        <v>287</v>
      </c>
      <c r="C290" s="23"/>
      <c r="D290" s="70"/>
      <c r="E290" s="22"/>
      <c r="F290" s="22"/>
      <c r="G290" s="22"/>
      <c r="H290" s="22"/>
      <c r="I290" s="22"/>
      <c r="J290" s="22"/>
      <c r="K290" s="22">
        <f>G290+I290</f>
        <v>0</v>
      </c>
      <c r="L290" s="22">
        <f>C290-P290-R290</f>
        <v>0</v>
      </c>
      <c r="M290" s="22"/>
      <c r="N290" s="22"/>
      <c r="O290" s="22">
        <f>L290-G290-I290</f>
        <v>0</v>
      </c>
      <c r="P290" s="22"/>
      <c r="Q290" s="22"/>
      <c r="R290" s="22"/>
      <c r="S290" s="22"/>
      <c r="T290" s="22"/>
    </row>
    <row r="291" spans="1:20" ht="17" thickBot="1" x14ac:dyDescent="0.25">
      <c r="A291" s="21">
        <v>44174</v>
      </c>
      <c r="B291" s="83">
        <v>288</v>
      </c>
      <c r="C291" s="23"/>
      <c r="D291" s="70"/>
      <c r="E291" s="22"/>
      <c r="F291" s="22"/>
      <c r="G291" s="22"/>
      <c r="H291" s="22"/>
      <c r="I291" s="22"/>
      <c r="J291" s="22"/>
      <c r="K291" s="22">
        <f>G291+I291</f>
        <v>0</v>
      </c>
      <c r="L291" s="22">
        <f>C291-P291-R291</f>
        <v>0</v>
      </c>
      <c r="M291" s="22"/>
      <c r="N291" s="22"/>
      <c r="O291" s="22">
        <f>L291-G291-I291</f>
        <v>0</v>
      </c>
      <c r="P291" s="22"/>
      <c r="Q291" s="22"/>
      <c r="R291" s="22"/>
      <c r="S291" s="22"/>
      <c r="T291" s="22"/>
    </row>
    <row r="292" spans="1:20" ht="17" thickBot="1" x14ac:dyDescent="0.25">
      <c r="A292" s="21">
        <v>44175</v>
      </c>
      <c r="B292" s="83">
        <v>289</v>
      </c>
      <c r="C292" s="23"/>
      <c r="D292" s="70"/>
      <c r="E292" s="22"/>
      <c r="F292" s="22"/>
      <c r="G292" s="22"/>
      <c r="H292" s="22"/>
      <c r="I292" s="22"/>
      <c r="J292" s="22"/>
      <c r="K292" s="22">
        <f>G292+I292</f>
        <v>0</v>
      </c>
      <c r="L292" s="22">
        <f>C292-P292-R292</f>
        <v>0</v>
      </c>
      <c r="M292" s="22"/>
      <c r="N292" s="22"/>
      <c r="O292" s="22">
        <f>L292-G292-I292</f>
        <v>0</v>
      </c>
      <c r="P292" s="22"/>
      <c r="Q292" s="22"/>
      <c r="R292" s="22"/>
      <c r="S292" s="22"/>
      <c r="T292" s="22"/>
    </row>
    <row r="293" spans="1:20" ht="17" thickBot="1" x14ac:dyDescent="0.25">
      <c r="A293" s="21">
        <v>44176</v>
      </c>
      <c r="B293" s="83">
        <v>290</v>
      </c>
      <c r="C293" s="23"/>
      <c r="D293" s="70"/>
      <c r="E293" s="22"/>
      <c r="F293" s="22"/>
      <c r="G293" s="22"/>
      <c r="H293" s="22"/>
      <c r="I293" s="22"/>
      <c r="J293" s="22"/>
      <c r="K293" s="22">
        <f>G293+I293</f>
        <v>0</v>
      </c>
      <c r="L293" s="22">
        <f>C293-P293-R293</f>
        <v>0</v>
      </c>
      <c r="M293" s="22"/>
      <c r="N293" s="22"/>
      <c r="O293" s="22">
        <f>L293-G293-I293</f>
        <v>0</v>
      </c>
      <c r="P293" s="22"/>
      <c r="Q293" s="22"/>
      <c r="R293" s="22"/>
      <c r="S293" s="22"/>
      <c r="T293" s="22"/>
    </row>
    <row r="294" spans="1:20" ht="17" thickBot="1" x14ac:dyDescent="0.25">
      <c r="A294" s="21">
        <v>44177</v>
      </c>
      <c r="B294" s="83">
        <v>291</v>
      </c>
      <c r="C294" s="23"/>
      <c r="D294" s="70"/>
      <c r="E294" s="22"/>
      <c r="F294" s="22"/>
      <c r="G294" s="22"/>
      <c r="H294" s="22"/>
      <c r="I294" s="22"/>
      <c r="J294" s="22"/>
      <c r="K294" s="22">
        <f>G294+I294</f>
        <v>0</v>
      </c>
      <c r="L294" s="22">
        <f>C294-P294-R294</f>
        <v>0</v>
      </c>
      <c r="M294" s="22"/>
      <c r="N294" s="22"/>
      <c r="O294" s="22">
        <f>L294-G294-I294</f>
        <v>0</v>
      </c>
      <c r="P294" s="22"/>
      <c r="Q294" s="22"/>
      <c r="R294" s="22"/>
      <c r="S294" s="22"/>
      <c r="T294" s="22"/>
    </row>
    <row r="295" spans="1:20" ht="17" thickBot="1" x14ac:dyDescent="0.25">
      <c r="A295" s="21">
        <v>44178</v>
      </c>
      <c r="B295" s="83">
        <v>292</v>
      </c>
      <c r="C295" s="23"/>
      <c r="D295" s="70"/>
      <c r="E295" s="22"/>
      <c r="F295" s="22"/>
      <c r="G295" s="22"/>
      <c r="H295" s="22"/>
      <c r="I295" s="22"/>
      <c r="J295" s="22"/>
      <c r="K295" s="22">
        <f>G295+I295</f>
        <v>0</v>
      </c>
      <c r="L295" s="22">
        <f>C295-P295-R295</f>
        <v>0</v>
      </c>
      <c r="M295" s="22"/>
      <c r="N295" s="22"/>
      <c r="O295" s="22">
        <f>L295-G295-I295</f>
        <v>0</v>
      </c>
      <c r="P295" s="22"/>
      <c r="Q295" s="22"/>
      <c r="R295" s="22"/>
      <c r="S295" s="22"/>
      <c r="T295" s="22"/>
    </row>
    <row r="296" spans="1:20" ht="17" thickBot="1" x14ac:dyDescent="0.25">
      <c r="A296" s="21">
        <v>44179</v>
      </c>
      <c r="B296" s="83">
        <v>293</v>
      </c>
      <c r="C296" s="23"/>
      <c r="D296" s="70"/>
      <c r="E296" s="22"/>
      <c r="F296" s="22"/>
      <c r="G296" s="22"/>
      <c r="H296" s="22"/>
      <c r="I296" s="22"/>
      <c r="J296" s="22"/>
      <c r="K296" s="22">
        <f>G296+I296</f>
        <v>0</v>
      </c>
      <c r="L296" s="22">
        <f>C296-P296-R296</f>
        <v>0</v>
      </c>
      <c r="M296" s="22"/>
      <c r="N296" s="22"/>
      <c r="O296" s="22">
        <f>L296-G296-I296</f>
        <v>0</v>
      </c>
      <c r="P296" s="22"/>
      <c r="Q296" s="22"/>
      <c r="R296" s="22"/>
      <c r="S296" s="22"/>
      <c r="T296" s="22"/>
    </row>
    <row r="297" spans="1:20" ht="17" thickBot="1" x14ac:dyDescent="0.25">
      <c r="A297" s="21">
        <v>44180</v>
      </c>
      <c r="B297" s="83">
        <v>294</v>
      </c>
      <c r="C297" s="23"/>
      <c r="D297" s="70"/>
      <c r="E297" s="22"/>
      <c r="F297" s="22"/>
      <c r="G297" s="22"/>
      <c r="H297" s="22"/>
      <c r="I297" s="22"/>
      <c r="J297" s="22"/>
      <c r="K297" s="22">
        <f>G297+I297</f>
        <v>0</v>
      </c>
      <c r="L297" s="22">
        <f>C297-P297-R297</f>
        <v>0</v>
      </c>
      <c r="M297" s="22"/>
      <c r="N297" s="22"/>
      <c r="O297" s="22">
        <f>L297-G297-I297</f>
        <v>0</v>
      </c>
      <c r="P297" s="22"/>
      <c r="Q297" s="22"/>
      <c r="R297" s="22"/>
      <c r="S297" s="22"/>
      <c r="T297" s="22"/>
    </row>
    <row r="298" spans="1:20" ht="17" thickBot="1" x14ac:dyDescent="0.25">
      <c r="A298" s="21">
        <v>44181</v>
      </c>
      <c r="B298" s="83">
        <v>295</v>
      </c>
      <c r="C298" s="23"/>
      <c r="D298" s="70"/>
      <c r="E298" s="22"/>
      <c r="F298" s="22"/>
      <c r="G298" s="22"/>
      <c r="H298" s="22"/>
      <c r="I298" s="22"/>
      <c r="J298" s="22"/>
      <c r="K298" s="22">
        <f>G298+I298</f>
        <v>0</v>
      </c>
      <c r="L298" s="22">
        <f>C298-P298-R298</f>
        <v>0</v>
      </c>
      <c r="M298" s="22"/>
      <c r="N298" s="22"/>
      <c r="O298" s="22">
        <f>L298-G298-I298</f>
        <v>0</v>
      </c>
      <c r="P298" s="22"/>
      <c r="Q298" s="22"/>
      <c r="R298" s="22"/>
      <c r="S298" s="22"/>
      <c r="T298" s="22"/>
    </row>
    <row r="299" spans="1:20" ht="17" thickBot="1" x14ac:dyDescent="0.25">
      <c r="A299" s="21">
        <v>44182</v>
      </c>
      <c r="B299" s="83">
        <v>296</v>
      </c>
      <c r="C299" s="23"/>
      <c r="D299" s="70"/>
      <c r="E299" s="22"/>
      <c r="F299" s="22"/>
      <c r="G299" s="22"/>
      <c r="H299" s="22"/>
      <c r="I299" s="22"/>
      <c r="J299" s="22"/>
      <c r="K299" s="22">
        <f>G299+I299</f>
        <v>0</v>
      </c>
      <c r="L299" s="22">
        <f>C299-P299-R299</f>
        <v>0</v>
      </c>
      <c r="M299" s="22"/>
      <c r="N299" s="22"/>
      <c r="O299" s="22">
        <f>L299-G299-I299</f>
        <v>0</v>
      </c>
      <c r="P299" s="22"/>
      <c r="Q299" s="22"/>
      <c r="R299" s="22"/>
      <c r="S299" s="22"/>
      <c r="T299" s="22"/>
    </row>
    <row r="300" spans="1:20" ht="17" thickBot="1" x14ac:dyDescent="0.25">
      <c r="A300" s="21">
        <v>44183</v>
      </c>
      <c r="B300" s="83">
        <v>297</v>
      </c>
      <c r="C300" s="23"/>
      <c r="D300" s="70"/>
      <c r="E300" s="22"/>
      <c r="F300" s="22"/>
      <c r="G300" s="22"/>
      <c r="H300" s="22"/>
      <c r="I300" s="22"/>
      <c r="J300" s="22"/>
      <c r="K300" s="22">
        <f>G300+I300</f>
        <v>0</v>
      </c>
      <c r="L300" s="22">
        <f>C300-P300-R300</f>
        <v>0</v>
      </c>
      <c r="M300" s="22"/>
      <c r="N300" s="22"/>
      <c r="O300" s="22">
        <f>L300-G300-I300</f>
        <v>0</v>
      </c>
      <c r="P300" s="22"/>
      <c r="Q300" s="22"/>
      <c r="R300" s="22"/>
      <c r="S300" s="22"/>
      <c r="T300" s="22"/>
    </row>
    <row r="301" spans="1:20" ht="17" thickBot="1" x14ac:dyDescent="0.25">
      <c r="A301" s="21">
        <v>44184</v>
      </c>
      <c r="B301" s="83">
        <v>298</v>
      </c>
      <c r="C301" s="23"/>
      <c r="D301" s="70"/>
      <c r="E301" s="22"/>
      <c r="F301" s="22"/>
      <c r="G301" s="22"/>
      <c r="H301" s="22"/>
      <c r="I301" s="22"/>
      <c r="J301" s="22"/>
      <c r="K301" s="22">
        <f>G301+I301</f>
        <v>0</v>
      </c>
      <c r="L301" s="22">
        <f>C301-P301-R301</f>
        <v>0</v>
      </c>
      <c r="M301" s="22"/>
      <c r="N301" s="22"/>
      <c r="O301" s="22">
        <f>L301-G301-I301</f>
        <v>0</v>
      </c>
      <c r="P301" s="22"/>
      <c r="Q301" s="22"/>
      <c r="R301" s="22"/>
      <c r="S301" s="22"/>
      <c r="T301" s="22"/>
    </row>
    <row r="302" spans="1:20" ht="17" thickBot="1" x14ac:dyDescent="0.25">
      <c r="A302" s="21">
        <v>44185</v>
      </c>
      <c r="B302" s="83">
        <v>299</v>
      </c>
      <c r="C302" s="23"/>
      <c r="D302" s="70"/>
      <c r="E302" s="22"/>
      <c r="F302" s="22"/>
      <c r="G302" s="22"/>
      <c r="H302" s="22"/>
      <c r="I302" s="22"/>
      <c r="J302" s="22"/>
      <c r="K302" s="22">
        <f>G302+I302</f>
        <v>0</v>
      </c>
      <c r="L302" s="22">
        <f>C302-P302-R302</f>
        <v>0</v>
      </c>
      <c r="M302" s="22"/>
      <c r="N302" s="22"/>
      <c r="O302" s="22">
        <f>L302-G302-I302</f>
        <v>0</v>
      </c>
      <c r="P302" s="22"/>
      <c r="Q302" s="22"/>
      <c r="R302" s="22"/>
      <c r="S302" s="22"/>
      <c r="T302" s="22"/>
    </row>
    <row r="303" spans="1:20" ht="17" thickBot="1" x14ac:dyDescent="0.25">
      <c r="A303" s="21">
        <v>44186</v>
      </c>
      <c r="B303" s="83">
        <v>300</v>
      </c>
      <c r="C303" s="23"/>
      <c r="D303" s="70"/>
      <c r="E303" s="22"/>
      <c r="F303" s="22"/>
      <c r="G303" s="22"/>
      <c r="H303" s="22"/>
      <c r="I303" s="22"/>
      <c r="J303" s="22"/>
      <c r="K303" s="22">
        <f>G303+I303</f>
        <v>0</v>
      </c>
      <c r="L303" s="22">
        <f>C303-P303-R303</f>
        <v>0</v>
      </c>
      <c r="M303" s="22"/>
      <c r="N303" s="22"/>
      <c r="O303" s="22">
        <f>L303-G303-I303</f>
        <v>0</v>
      </c>
      <c r="P303" s="22"/>
      <c r="Q303" s="22"/>
      <c r="R303" s="22"/>
      <c r="S303" s="22"/>
      <c r="T303" s="22"/>
    </row>
    <row r="304" spans="1:20" ht="17" thickBot="1" x14ac:dyDescent="0.25">
      <c r="A304" s="21">
        <v>44187</v>
      </c>
      <c r="B304" s="83">
        <v>301</v>
      </c>
      <c r="C304" s="23"/>
      <c r="D304" s="70"/>
      <c r="E304" s="22"/>
      <c r="F304" s="22"/>
      <c r="G304" s="22"/>
      <c r="H304" s="22"/>
      <c r="I304" s="22"/>
      <c r="J304" s="22"/>
      <c r="K304" s="22">
        <f>G304+I304</f>
        <v>0</v>
      </c>
      <c r="L304" s="22">
        <f>C304-P304-R304</f>
        <v>0</v>
      </c>
      <c r="M304" s="22"/>
      <c r="N304" s="22"/>
      <c r="O304" s="22">
        <f>L304-G304-I304</f>
        <v>0</v>
      </c>
      <c r="P304" s="22"/>
      <c r="Q304" s="22"/>
      <c r="R304" s="22"/>
      <c r="S304" s="22"/>
      <c r="T304" s="22"/>
    </row>
    <row r="305" spans="1:20" ht="17" thickBot="1" x14ac:dyDescent="0.25">
      <c r="A305" s="21">
        <v>44188</v>
      </c>
      <c r="B305" s="83">
        <v>302</v>
      </c>
      <c r="C305" s="23"/>
      <c r="D305" s="70"/>
      <c r="E305" s="22"/>
      <c r="F305" s="22"/>
      <c r="G305" s="22"/>
      <c r="H305" s="22"/>
      <c r="I305" s="22"/>
      <c r="J305" s="22"/>
      <c r="K305" s="22">
        <f>G305+I305</f>
        <v>0</v>
      </c>
      <c r="L305" s="22">
        <f>C305-P305-R305</f>
        <v>0</v>
      </c>
      <c r="M305" s="22"/>
      <c r="N305" s="22"/>
      <c r="O305" s="22">
        <f>L305-G305-I305</f>
        <v>0</v>
      </c>
      <c r="P305" s="22"/>
      <c r="Q305" s="22"/>
      <c r="R305" s="22"/>
      <c r="S305" s="22"/>
      <c r="T305" s="22"/>
    </row>
    <row r="306" spans="1:20" ht="17" thickBot="1" x14ac:dyDescent="0.25">
      <c r="A306" s="21">
        <v>44189</v>
      </c>
      <c r="B306" s="83">
        <v>303</v>
      </c>
      <c r="C306" s="23"/>
      <c r="D306" s="70"/>
      <c r="E306" s="22"/>
      <c r="F306" s="22"/>
      <c r="G306" s="22"/>
      <c r="H306" s="22"/>
      <c r="I306" s="22"/>
      <c r="J306" s="22"/>
      <c r="K306" s="22">
        <f>G306+I306</f>
        <v>0</v>
      </c>
      <c r="L306" s="22">
        <f>C306-P306-R306</f>
        <v>0</v>
      </c>
      <c r="M306" s="22"/>
      <c r="N306" s="22"/>
      <c r="O306" s="22">
        <f>L306-G306-I306</f>
        <v>0</v>
      </c>
      <c r="P306" s="22"/>
      <c r="Q306" s="22"/>
      <c r="R306" s="22"/>
      <c r="S306" s="22"/>
      <c r="T306" s="22"/>
    </row>
    <row r="307" spans="1:20" ht="17" thickBot="1" x14ac:dyDescent="0.25">
      <c r="A307" s="21">
        <v>44190</v>
      </c>
      <c r="B307" s="83">
        <v>304</v>
      </c>
      <c r="C307" s="23"/>
      <c r="D307" s="70"/>
      <c r="E307" s="22"/>
      <c r="F307" s="22"/>
      <c r="G307" s="22"/>
      <c r="H307" s="22"/>
      <c r="I307" s="22"/>
      <c r="J307" s="22"/>
      <c r="K307" s="22">
        <f>G307+I307</f>
        <v>0</v>
      </c>
      <c r="L307" s="22">
        <f>C307-P307-R307</f>
        <v>0</v>
      </c>
      <c r="M307" s="22"/>
      <c r="N307" s="22"/>
      <c r="O307" s="22">
        <f>L307-G307-I307</f>
        <v>0</v>
      </c>
      <c r="P307" s="22"/>
      <c r="Q307" s="22"/>
      <c r="R307" s="22"/>
      <c r="S307" s="22"/>
      <c r="T307" s="22"/>
    </row>
    <row r="308" spans="1:20" ht="17" thickBot="1" x14ac:dyDescent="0.25">
      <c r="A308" s="21">
        <v>44191</v>
      </c>
      <c r="B308" s="83">
        <v>305</v>
      </c>
      <c r="C308" s="23"/>
      <c r="D308" s="70"/>
      <c r="E308" s="22"/>
      <c r="F308" s="22"/>
      <c r="G308" s="22"/>
      <c r="H308" s="22"/>
      <c r="I308" s="22"/>
      <c r="J308" s="22"/>
      <c r="K308" s="22">
        <f>G308+I308</f>
        <v>0</v>
      </c>
      <c r="L308" s="22">
        <f>C308-P308-R308</f>
        <v>0</v>
      </c>
      <c r="M308" s="22"/>
      <c r="N308" s="22"/>
      <c r="O308" s="22">
        <f>L308-G308-I308</f>
        <v>0</v>
      </c>
      <c r="P308" s="22"/>
      <c r="Q308" s="22"/>
      <c r="R308" s="22"/>
      <c r="S308" s="22"/>
      <c r="T308" s="22"/>
    </row>
    <row r="309" spans="1:20" ht="17" thickBot="1" x14ac:dyDescent="0.25">
      <c r="A309" s="21">
        <v>44192</v>
      </c>
      <c r="B309" s="83">
        <v>306</v>
      </c>
      <c r="C309" s="23"/>
      <c r="D309" s="70"/>
      <c r="E309" s="22"/>
      <c r="F309" s="22"/>
      <c r="G309" s="22"/>
      <c r="H309" s="22"/>
      <c r="I309" s="22"/>
      <c r="J309" s="22"/>
      <c r="K309" s="22">
        <f>G309+I309</f>
        <v>0</v>
      </c>
      <c r="L309" s="22">
        <f>C309-P309-R309</f>
        <v>0</v>
      </c>
      <c r="M309" s="22"/>
      <c r="N309" s="22"/>
      <c r="O309" s="22">
        <f>L309-G309-I309</f>
        <v>0</v>
      </c>
      <c r="P309" s="22"/>
      <c r="Q309" s="22"/>
      <c r="R309" s="22"/>
      <c r="S309" s="22"/>
      <c r="T309" s="22"/>
    </row>
    <row r="310" spans="1:20" ht="17" thickBot="1" x14ac:dyDescent="0.25">
      <c r="A310" s="21">
        <v>44193</v>
      </c>
      <c r="B310" s="83">
        <v>307</v>
      </c>
      <c r="C310" s="23"/>
      <c r="D310" s="70"/>
      <c r="E310" s="22"/>
      <c r="F310" s="22"/>
      <c r="G310" s="22"/>
      <c r="H310" s="22"/>
      <c r="I310" s="22"/>
      <c r="J310" s="22"/>
      <c r="K310" s="22">
        <f>G310+I310</f>
        <v>0</v>
      </c>
      <c r="L310" s="22">
        <f>C310-P310-R310</f>
        <v>0</v>
      </c>
      <c r="M310" s="22"/>
      <c r="N310" s="22"/>
      <c r="O310" s="22">
        <f>L310-G310-I310</f>
        <v>0</v>
      </c>
      <c r="P310" s="22"/>
      <c r="Q310" s="22"/>
      <c r="R310" s="22"/>
      <c r="S310" s="22"/>
      <c r="T310" s="22"/>
    </row>
    <row r="311" spans="1:20" ht="17" thickBot="1" x14ac:dyDescent="0.25">
      <c r="A311" s="21">
        <v>44194</v>
      </c>
      <c r="B311" s="83">
        <v>308</v>
      </c>
      <c r="C311" s="23"/>
      <c r="D311" s="70"/>
      <c r="E311" s="22"/>
      <c r="F311" s="22"/>
      <c r="G311" s="22"/>
      <c r="H311" s="22"/>
      <c r="I311" s="22"/>
      <c r="J311" s="22"/>
      <c r="K311" s="22">
        <f>G311+I311</f>
        <v>0</v>
      </c>
      <c r="L311" s="22">
        <f>C311-P311-R311</f>
        <v>0</v>
      </c>
      <c r="M311" s="22"/>
      <c r="N311" s="22"/>
      <c r="O311" s="22">
        <f>L311-G311-I311</f>
        <v>0</v>
      </c>
      <c r="P311" s="22"/>
      <c r="Q311" s="22"/>
      <c r="R311" s="22"/>
      <c r="S311" s="22"/>
      <c r="T311" s="22"/>
    </row>
    <row r="312" spans="1:20" ht="17" thickBot="1" x14ac:dyDescent="0.25">
      <c r="A312" s="21">
        <v>44195</v>
      </c>
      <c r="B312" s="83">
        <v>309</v>
      </c>
      <c r="C312" s="23"/>
      <c r="D312" s="70"/>
      <c r="E312" s="22"/>
      <c r="F312" s="22"/>
      <c r="G312" s="22"/>
      <c r="H312" s="22"/>
      <c r="I312" s="22"/>
      <c r="J312" s="22"/>
      <c r="K312" s="22">
        <f>G312+I312</f>
        <v>0</v>
      </c>
      <c r="L312" s="22">
        <f>C312-P312-R312</f>
        <v>0</v>
      </c>
      <c r="M312" s="22"/>
      <c r="N312" s="22"/>
      <c r="O312" s="22">
        <f>L312-G312-I312</f>
        <v>0</v>
      </c>
      <c r="P312" s="22"/>
      <c r="Q312" s="22"/>
      <c r="R312" s="22"/>
      <c r="S312" s="22"/>
      <c r="T312" s="22"/>
    </row>
    <row r="313" spans="1:20" ht="17" thickBot="1" x14ac:dyDescent="0.25">
      <c r="A313" s="21">
        <v>44196</v>
      </c>
      <c r="B313" s="83">
        <v>310</v>
      </c>
      <c r="C313" s="23"/>
      <c r="D313" s="70"/>
      <c r="E313" s="22"/>
      <c r="F313" s="22"/>
      <c r="G313" s="22"/>
      <c r="H313" s="22"/>
      <c r="I313" s="22"/>
      <c r="J313" s="22"/>
      <c r="K313" s="22">
        <f>G313+I313</f>
        <v>0</v>
      </c>
      <c r="L313" s="22">
        <f>C313-P313-R313</f>
        <v>0</v>
      </c>
      <c r="M313" s="22"/>
      <c r="N313" s="22"/>
      <c r="O313" s="22">
        <f>L313-G313-I313</f>
        <v>0</v>
      </c>
      <c r="P313" s="22"/>
      <c r="Q313" s="22"/>
      <c r="R313" s="22"/>
      <c r="S313" s="22"/>
      <c r="T313" s="22"/>
    </row>
  </sheetData>
  <mergeCells count="3">
    <mergeCell ref="A1:B1"/>
    <mergeCell ref="A3:B3"/>
    <mergeCell ref="C1:T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85B8-3114-4442-8396-47A7836F195F}">
  <dimension ref="A1:CF71"/>
  <sheetViews>
    <sheetView workbookViewId="0">
      <selection activeCell="R2" sqref="R2:R71"/>
    </sheetView>
  </sheetViews>
  <sheetFormatPr baseColWidth="10" defaultRowHeight="16" x14ac:dyDescent="0.2"/>
  <cols>
    <col min="2" max="2" width="15.83203125" bestFit="1" customWidth="1"/>
  </cols>
  <sheetData>
    <row r="1" spans="1:84" x14ac:dyDescent="0.2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171</v>
      </c>
      <c r="BA1" t="s">
        <v>172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179</v>
      </c>
      <c r="BI1" t="s">
        <v>180</v>
      </c>
      <c r="BJ1" t="s">
        <v>181</v>
      </c>
      <c r="BK1" t="s">
        <v>182</v>
      </c>
      <c r="BL1" t="s">
        <v>183</v>
      </c>
      <c r="BM1" t="s">
        <v>184</v>
      </c>
      <c r="BN1" t="s">
        <v>185</v>
      </c>
      <c r="BO1" t="s">
        <v>186</v>
      </c>
      <c r="BP1" t="s">
        <v>187</v>
      </c>
      <c r="BQ1" t="s">
        <v>188</v>
      </c>
      <c r="BR1" t="s">
        <v>189</v>
      </c>
      <c r="BS1" t="s">
        <v>190</v>
      </c>
      <c r="BT1" t="s">
        <v>191</v>
      </c>
      <c r="BU1" t="s">
        <v>192</v>
      </c>
      <c r="BV1" t="s">
        <v>193</v>
      </c>
      <c r="BW1" t="s">
        <v>194</v>
      </c>
      <c r="BX1" t="s">
        <v>195</v>
      </c>
      <c r="BY1" t="s">
        <v>196</v>
      </c>
      <c r="BZ1" t="s">
        <v>197</v>
      </c>
      <c r="CA1" t="s">
        <v>198</v>
      </c>
      <c r="CB1" t="s">
        <v>199</v>
      </c>
      <c r="CC1" t="s">
        <v>200</v>
      </c>
      <c r="CD1" t="s">
        <v>201</v>
      </c>
      <c r="CE1" t="s">
        <v>202</v>
      </c>
      <c r="CF1" t="s">
        <v>203</v>
      </c>
    </row>
    <row r="2" spans="1:84" x14ac:dyDescent="0.2">
      <c r="A2" s="54">
        <v>43887</v>
      </c>
      <c r="B2" s="81">
        <v>43887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R2">
        <v>25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84" x14ac:dyDescent="0.2">
      <c r="A3" s="54">
        <v>43888</v>
      </c>
      <c r="B3" s="81">
        <v>43888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R3">
        <v>51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84" x14ac:dyDescent="0.2">
      <c r="A4" s="54">
        <v>43889</v>
      </c>
      <c r="B4" s="81">
        <v>43889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R4">
        <v>59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84" x14ac:dyDescent="0.2">
      <c r="A5" s="54">
        <v>43890</v>
      </c>
      <c r="B5" s="81">
        <v>43890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0</v>
      </c>
      <c r="R5">
        <v>70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84" x14ac:dyDescent="0.2">
      <c r="A6" s="54">
        <v>43891</v>
      </c>
      <c r="B6" s="81">
        <v>43891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R6">
        <v>85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84" x14ac:dyDescent="0.2">
      <c r="A7" s="54">
        <v>43892</v>
      </c>
      <c r="B7" s="81">
        <v>43892</v>
      </c>
      <c r="C7">
        <v>2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2</v>
      </c>
      <c r="M7">
        <v>0</v>
      </c>
      <c r="N7">
        <v>0</v>
      </c>
      <c r="R7">
        <v>85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84" x14ac:dyDescent="0.2">
      <c r="A8" s="54">
        <v>43893</v>
      </c>
      <c r="B8" s="81">
        <v>43893.666666666664</v>
      </c>
      <c r="C8">
        <v>4</v>
      </c>
      <c r="D8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L8">
        <v>2</v>
      </c>
      <c r="M8">
        <v>0</v>
      </c>
      <c r="N8">
        <v>0</v>
      </c>
      <c r="R8">
        <v>101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0.5</v>
      </c>
      <c r="AP8">
        <v>0.5</v>
      </c>
      <c r="AR8">
        <v>0.25</v>
      </c>
      <c r="AS8">
        <v>0.5</v>
      </c>
      <c r="AT8">
        <v>0.25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84" x14ac:dyDescent="0.2">
      <c r="A9" s="54">
        <v>43894</v>
      </c>
      <c r="B9" s="81">
        <v>43894.708333333336</v>
      </c>
      <c r="C9">
        <v>6</v>
      </c>
      <c r="D9">
        <v>3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L9">
        <v>2</v>
      </c>
      <c r="M9">
        <v>0</v>
      </c>
      <c r="N9">
        <v>0</v>
      </c>
      <c r="R9">
        <v>117</v>
      </c>
      <c r="S9">
        <v>81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1</v>
      </c>
      <c r="AF9">
        <v>2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0.5</v>
      </c>
      <c r="AP9">
        <v>0.83</v>
      </c>
      <c r="AR9">
        <v>0.5</v>
      </c>
      <c r="AS9">
        <v>0.5</v>
      </c>
      <c r="AT9">
        <v>0.17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84" x14ac:dyDescent="0.2">
      <c r="A10" s="54">
        <v>43895</v>
      </c>
      <c r="B10" s="81">
        <v>43895.708333333336</v>
      </c>
      <c r="C10">
        <v>9</v>
      </c>
      <c r="D10">
        <v>5</v>
      </c>
      <c r="E10">
        <v>1</v>
      </c>
      <c r="F10">
        <v>3</v>
      </c>
      <c r="G10">
        <v>0</v>
      </c>
      <c r="H10">
        <v>0</v>
      </c>
      <c r="I10">
        <v>0</v>
      </c>
      <c r="J10">
        <v>0</v>
      </c>
      <c r="L10">
        <v>3</v>
      </c>
      <c r="M10">
        <v>0</v>
      </c>
      <c r="N10">
        <v>0</v>
      </c>
      <c r="O10">
        <v>9</v>
      </c>
      <c r="R10">
        <v>147</v>
      </c>
      <c r="S10">
        <v>213</v>
      </c>
      <c r="V10">
        <v>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</v>
      </c>
      <c r="AF10">
        <v>3</v>
      </c>
      <c r="AG10">
        <v>0</v>
      </c>
      <c r="AH10">
        <v>1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0.67</v>
      </c>
      <c r="AP10">
        <v>0.89</v>
      </c>
      <c r="AQ10">
        <v>0.11</v>
      </c>
      <c r="AR10">
        <v>0.33</v>
      </c>
      <c r="AS10">
        <v>0.56000000000000005</v>
      </c>
      <c r="AT10">
        <v>0.33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84" x14ac:dyDescent="0.2">
      <c r="A11" s="54">
        <v>43896</v>
      </c>
      <c r="B11" s="81">
        <v>43896.708333333336</v>
      </c>
      <c r="C11">
        <v>13</v>
      </c>
      <c r="D11">
        <v>8</v>
      </c>
      <c r="E11">
        <v>1</v>
      </c>
      <c r="F11">
        <v>4</v>
      </c>
      <c r="G11">
        <v>0</v>
      </c>
      <c r="H11">
        <v>0</v>
      </c>
      <c r="I11">
        <v>0</v>
      </c>
      <c r="J11">
        <v>0</v>
      </c>
      <c r="L11">
        <v>4</v>
      </c>
      <c r="M11">
        <v>0</v>
      </c>
      <c r="N11">
        <v>0</v>
      </c>
      <c r="O11">
        <v>13</v>
      </c>
      <c r="Q11">
        <v>30</v>
      </c>
      <c r="R11">
        <v>181</v>
      </c>
      <c r="S11">
        <v>354</v>
      </c>
      <c r="U11">
        <v>5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1</v>
      </c>
      <c r="AF11">
        <v>5</v>
      </c>
      <c r="AG11">
        <v>0</v>
      </c>
      <c r="AH11">
        <v>2</v>
      </c>
      <c r="AI11">
        <v>0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0.62</v>
      </c>
      <c r="AP11">
        <v>0.85</v>
      </c>
      <c r="AQ11">
        <v>0.15</v>
      </c>
      <c r="AR11">
        <v>0.23</v>
      </c>
      <c r="AS11">
        <v>0.46</v>
      </c>
      <c r="AT11">
        <v>0.31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84" x14ac:dyDescent="0.2">
      <c r="A12" s="54">
        <v>43897</v>
      </c>
      <c r="B12" s="81">
        <v>43897.708333333336</v>
      </c>
      <c r="C12">
        <v>21</v>
      </c>
      <c r="D12">
        <v>15</v>
      </c>
      <c r="E12">
        <v>1</v>
      </c>
      <c r="F12">
        <v>5</v>
      </c>
      <c r="G12">
        <v>0</v>
      </c>
      <c r="H12">
        <v>0</v>
      </c>
      <c r="I12">
        <v>0</v>
      </c>
      <c r="J12">
        <v>0</v>
      </c>
      <c r="L12">
        <v>8</v>
      </c>
      <c r="M12">
        <v>0</v>
      </c>
      <c r="N12">
        <v>0</v>
      </c>
      <c r="O12">
        <v>21</v>
      </c>
      <c r="Q12">
        <v>47</v>
      </c>
      <c r="R12">
        <v>224</v>
      </c>
      <c r="S12">
        <v>412</v>
      </c>
      <c r="U12">
        <v>5</v>
      </c>
      <c r="V12">
        <v>5</v>
      </c>
      <c r="W12">
        <v>0</v>
      </c>
      <c r="X12">
        <v>0</v>
      </c>
      <c r="Y12">
        <v>1</v>
      </c>
      <c r="Z12">
        <v>2</v>
      </c>
      <c r="AA12">
        <v>0</v>
      </c>
      <c r="AB12">
        <v>1</v>
      </c>
      <c r="AC12">
        <v>1</v>
      </c>
      <c r="AD12">
        <v>2</v>
      </c>
      <c r="AE12">
        <v>2</v>
      </c>
      <c r="AF12">
        <v>6</v>
      </c>
      <c r="AG12">
        <v>0</v>
      </c>
      <c r="AH12">
        <v>2</v>
      </c>
      <c r="AI12">
        <v>1</v>
      </c>
      <c r="AJ12">
        <v>2</v>
      </c>
      <c r="AK12">
        <v>1</v>
      </c>
      <c r="AL12">
        <v>0</v>
      </c>
      <c r="AM12">
        <v>0</v>
      </c>
      <c r="AN12">
        <v>0</v>
      </c>
      <c r="AO12">
        <v>0.71</v>
      </c>
      <c r="AP12">
        <v>0.62</v>
      </c>
      <c r="AQ12">
        <v>0.14000000000000001</v>
      </c>
      <c r="AR12">
        <v>0.43</v>
      </c>
      <c r="AS12">
        <v>0.48</v>
      </c>
      <c r="AT12">
        <v>0.43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84" x14ac:dyDescent="0.2">
      <c r="A13" s="54">
        <v>43898</v>
      </c>
      <c r="B13" s="81">
        <v>43898.729166666664</v>
      </c>
      <c r="C13">
        <v>30</v>
      </c>
      <c r="D13">
        <v>22</v>
      </c>
      <c r="E13">
        <v>1</v>
      </c>
      <c r="F13">
        <v>6</v>
      </c>
      <c r="G13">
        <v>0</v>
      </c>
      <c r="H13">
        <v>1</v>
      </c>
      <c r="I13">
        <v>0</v>
      </c>
      <c r="J13">
        <v>0</v>
      </c>
      <c r="L13">
        <v>9</v>
      </c>
      <c r="M13">
        <v>0</v>
      </c>
      <c r="N13">
        <v>0</v>
      </c>
      <c r="O13">
        <v>30</v>
      </c>
      <c r="Q13">
        <v>56</v>
      </c>
      <c r="R13">
        <v>281</v>
      </c>
      <c r="S13">
        <v>447</v>
      </c>
      <c r="U13">
        <v>4</v>
      </c>
      <c r="V13">
        <v>6</v>
      </c>
      <c r="W13">
        <v>0</v>
      </c>
      <c r="X13">
        <v>0</v>
      </c>
      <c r="Y13">
        <v>3</v>
      </c>
      <c r="Z13">
        <v>2</v>
      </c>
      <c r="AA13">
        <v>1</v>
      </c>
      <c r="AB13">
        <v>1</v>
      </c>
      <c r="AC13">
        <v>1</v>
      </c>
      <c r="AD13">
        <v>3</v>
      </c>
      <c r="AE13">
        <v>4</v>
      </c>
      <c r="AF13">
        <v>6</v>
      </c>
      <c r="AG13">
        <v>0</v>
      </c>
      <c r="AH13">
        <v>3</v>
      </c>
      <c r="AI13">
        <v>1</v>
      </c>
      <c r="AJ13">
        <v>3</v>
      </c>
      <c r="AK13">
        <v>2</v>
      </c>
      <c r="AL13">
        <v>0</v>
      </c>
      <c r="AM13">
        <v>0</v>
      </c>
      <c r="AN13">
        <v>0</v>
      </c>
      <c r="AO13">
        <v>0.77</v>
      </c>
      <c r="AP13">
        <v>0.6</v>
      </c>
      <c r="AQ13">
        <v>0.17</v>
      </c>
      <c r="AR13">
        <v>0.47</v>
      </c>
      <c r="AS13">
        <v>0.56999999999999995</v>
      </c>
      <c r="AT13">
        <v>0.47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84" x14ac:dyDescent="0.2">
      <c r="A14" s="54">
        <v>43899</v>
      </c>
      <c r="B14" s="81">
        <v>43899.78125</v>
      </c>
      <c r="C14">
        <v>39</v>
      </c>
      <c r="D14">
        <v>27</v>
      </c>
      <c r="E14">
        <v>1</v>
      </c>
      <c r="F14">
        <v>9</v>
      </c>
      <c r="G14">
        <v>0</v>
      </c>
      <c r="H14">
        <v>2</v>
      </c>
      <c r="I14">
        <v>0</v>
      </c>
      <c r="J14">
        <v>0</v>
      </c>
      <c r="L14">
        <v>9</v>
      </c>
      <c r="M14">
        <v>0</v>
      </c>
      <c r="N14">
        <v>0</v>
      </c>
      <c r="O14">
        <v>38</v>
      </c>
      <c r="Q14">
        <v>67</v>
      </c>
      <c r="R14">
        <v>339</v>
      </c>
      <c r="S14">
        <v>496</v>
      </c>
      <c r="U14">
        <v>6</v>
      </c>
      <c r="V14">
        <v>7</v>
      </c>
      <c r="W14">
        <v>0</v>
      </c>
      <c r="X14">
        <v>0</v>
      </c>
      <c r="Y14">
        <v>3</v>
      </c>
      <c r="Z14">
        <v>3</v>
      </c>
      <c r="AA14">
        <v>1</v>
      </c>
      <c r="AB14">
        <v>1</v>
      </c>
      <c r="AC14">
        <v>2</v>
      </c>
      <c r="AD14">
        <v>4</v>
      </c>
      <c r="AE14">
        <v>7</v>
      </c>
      <c r="AF14">
        <v>7</v>
      </c>
      <c r="AG14">
        <v>1</v>
      </c>
      <c r="AH14">
        <v>3</v>
      </c>
      <c r="AI14">
        <v>1</v>
      </c>
      <c r="AJ14">
        <v>3</v>
      </c>
      <c r="AK14">
        <v>3</v>
      </c>
      <c r="AL14">
        <v>0</v>
      </c>
      <c r="AM14">
        <v>0</v>
      </c>
      <c r="AN14">
        <v>0</v>
      </c>
      <c r="AO14">
        <v>0.69</v>
      </c>
      <c r="AP14">
        <v>0.54</v>
      </c>
      <c r="AQ14">
        <v>0.13</v>
      </c>
      <c r="AR14">
        <v>0.46</v>
      </c>
      <c r="AS14">
        <v>0.49</v>
      </c>
      <c r="AT14">
        <v>0.38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84" x14ac:dyDescent="0.2">
      <c r="A15" s="54">
        <v>43900</v>
      </c>
      <c r="B15" s="81">
        <v>43900.416666666664</v>
      </c>
      <c r="C15">
        <v>41</v>
      </c>
      <c r="D15">
        <v>27</v>
      </c>
      <c r="E15">
        <v>2</v>
      </c>
      <c r="F15">
        <v>10</v>
      </c>
      <c r="G15">
        <v>0</v>
      </c>
      <c r="H15">
        <v>2</v>
      </c>
      <c r="I15">
        <v>0</v>
      </c>
      <c r="J15">
        <v>0</v>
      </c>
      <c r="L15">
        <v>2</v>
      </c>
      <c r="M15">
        <v>0</v>
      </c>
      <c r="N15">
        <v>0</v>
      </c>
      <c r="O15">
        <v>40</v>
      </c>
      <c r="Q15">
        <v>83</v>
      </c>
      <c r="R15">
        <v>375</v>
      </c>
      <c r="S15">
        <v>667</v>
      </c>
      <c r="U15">
        <v>6</v>
      </c>
      <c r="V15">
        <v>8</v>
      </c>
      <c r="W15">
        <v>0</v>
      </c>
      <c r="X15">
        <v>0</v>
      </c>
      <c r="Y15">
        <v>3</v>
      </c>
      <c r="Z15">
        <v>3</v>
      </c>
      <c r="AA15">
        <v>1</v>
      </c>
      <c r="AB15">
        <v>1</v>
      </c>
      <c r="AC15">
        <v>2</v>
      </c>
      <c r="AD15">
        <v>4</v>
      </c>
      <c r="AE15">
        <v>7</v>
      </c>
      <c r="AF15">
        <v>7</v>
      </c>
      <c r="AG15">
        <v>1</v>
      </c>
      <c r="AH15">
        <v>3</v>
      </c>
      <c r="AI15">
        <v>1</v>
      </c>
      <c r="AJ15">
        <v>5</v>
      </c>
      <c r="AK15">
        <v>3</v>
      </c>
      <c r="AL15">
        <v>0</v>
      </c>
      <c r="AM15">
        <v>0</v>
      </c>
      <c r="AN15">
        <v>0</v>
      </c>
      <c r="AO15">
        <v>0.71</v>
      </c>
      <c r="AP15">
        <v>0.56000000000000005</v>
      </c>
      <c r="AQ15">
        <v>0.15</v>
      </c>
      <c r="AR15">
        <v>0.46</v>
      </c>
      <c r="AS15">
        <v>0.51</v>
      </c>
      <c r="AT15">
        <v>0.41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84" x14ac:dyDescent="0.2">
      <c r="A16" s="54">
        <v>43901</v>
      </c>
      <c r="B16" s="81">
        <v>43901</v>
      </c>
      <c r="C16">
        <v>59</v>
      </c>
      <c r="D16">
        <v>36</v>
      </c>
      <c r="E16">
        <v>3</v>
      </c>
      <c r="F16">
        <v>17</v>
      </c>
      <c r="G16">
        <v>0</v>
      </c>
      <c r="H16">
        <v>3</v>
      </c>
      <c r="I16">
        <v>0</v>
      </c>
      <c r="J16">
        <v>0</v>
      </c>
      <c r="L16">
        <v>18</v>
      </c>
      <c r="M16">
        <v>0</v>
      </c>
      <c r="N16">
        <v>0</v>
      </c>
      <c r="O16">
        <v>57</v>
      </c>
      <c r="Q16">
        <v>83</v>
      </c>
      <c r="R16">
        <v>471</v>
      </c>
      <c r="S16">
        <v>3066</v>
      </c>
      <c r="U16">
        <v>6</v>
      </c>
      <c r="V16">
        <v>12</v>
      </c>
      <c r="W16">
        <v>0</v>
      </c>
      <c r="X16">
        <v>1</v>
      </c>
      <c r="Y16">
        <v>6</v>
      </c>
      <c r="Z16">
        <v>5</v>
      </c>
      <c r="AA16">
        <v>1</v>
      </c>
      <c r="AB16">
        <v>3</v>
      </c>
      <c r="AC16">
        <v>5</v>
      </c>
      <c r="AD16">
        <v>4</v>
      </c>
      <c r="AE16">
        <v>9</v>
      </c>
      <c r="AF16">
        <v>7</v>
      </c>
      <c r="AG16">
        <v>1</v>
      </c>
      <c r="AH16">
        <v>4</v>
      </c>
      <c r="AI16">
        <v>1</v>
      </c>
      <c r="AJ16">
        <v>5</v>
      </c>
      <c r="AK16">
        <v>3</v>
      </c>
      <c r="AL16">
        <v>2</v>
      </c>
      <c r="AM16">
        <v>0</v>
      </c>
      <c r="AN16">
        <v>2</v>
      </c>
      <c r="AO16">
        <v>0.66</v>
      </c>
      <c r="AP16">
        <v>0.47</v>
      </c>
      <c r="AQ16">
        <v>0.1</v>
      </c>
      <c r="AR16">
        <v>0.42</v>
      </c>
      <c r="AS16">
        <v>0.46</v>
      </c>
      <c r="AT16">
        <v>0.31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84" x14ac:dyDescent="0.2">
      <c r="A17" s="54">
        <v>43902</v>
      </c>
      <c r="B17" s="81">
        <v>43902</v>
      </c>
      <c r="C17">
        <v>78</v>
      </c>
      <c r="D17">
        <v>44</v>
      </c>
      <c r="E17">
        <v>5</v>
      </c>
      <c r="F17">
        <v>23</v>
      </c>
      <c r="G17">
        <v>0</v>
      </c>
      <c r="H17">
        <v>5</v>
      </c>
      <c r="I17">
        <v>0</v>
      </c>
      <c r="J17">
        <v>0</v>
      </c>
      <c r="K17">
        <v>1</v>
      </c>
      <c r="L17">
        <v>19</v>
      </c>
      <c r="M17">
        <v>0</v>
      </c>
      <c r="N17">
        <v>0</v>
      </c>
      <c r="O17">
        <v>69</v>
      </c>
      <c r="Q17">
        <v>133</v>
      </c>
      <c r="R17">
        <v>637</v>
      </c>
      <c r="S17">
        <v>4923</v>
      </c>
      <c r="U17">
        <v>6</v>
      </c>
      <c r="V17">
        <v>19</v>
      </c>
      <c r="W17">
        <v>0</v>
      </c>
      <c r="X17">
        <v>1</v>
      </c>
      <c r="Y17">
        <v>7</v>
      </c>
      <c r="Z17">
        <v>5</v>
      </c>
      <c r="AA17">
        <v>1</v>
      </c>
      <c r="AB17">
        <v>6</v>
      </c>
      <c r="AC17">
        <v>6</v>
      </c>
      <c r="AD17">
        <v>8</v>
      </c>
      <c r="AE17">
        <v>10</v>
      </c>
      <c r="AF17">
        <v>11</v>
      </c>
      <c r="AG17">
        <v>1</v>
      </c>
      <c r="AH17">
        <v>8</v>
      </c>
      <c r="AI17">
        <v>1</v>
      </c>
      <c r="AJ17">
        <v>6</v>
      </c>
      <c r="AK17">
        <v>3</v>
      </c>
      <c r="AL17">
        <v>2</v>
      </c>
      <c r="AM17">
        <v>0</v>
      </c>
      <c r="AN17">
        <v>2</v>
      </c>
      <c r="AO17">
        <v>0.65</v>
      </c>
      <c r="AP17">
        <v>0.46</v>
      </c>
      <c r="AQ17">
        <v>0.1</v>
      </c>
      <c r="AR17">
        <v>0.37</v>
      </c>
      <c r="AS17">
        <v>0.4</v>
      </c>
      <c r="AT17">
        <v>0.24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84" x14ac:dyDescent="0.2">
      <c r="A18" s="54">
        <v>43903</v>
      </c>
      <c r="B18" s="81">
        <v>43903</v>
      </c>
      <c r="C18">
        <v>112</v>
      </c>
      <c r="D18">
        <v>53</v>
      </c>
      <c r="E18">
        <v>6</v>
      </c>
      <c r="F18">
        <v>46</v>
      </c>
      <c r="G18">
        <v>0</v>
      </c>
      <c r="H18">
        <v>6</v>
      </c>
      <c r="I18">
        <v>0</v>
      </c>
      <c r="J18">
        <v>0</v>
      </c>
      <c r="K18">
        <v>1</v>
      </c>
      <c r="L18">
        <v>34</v>
      </c>
      <c r="M18">
        <v>0</v>
      </c>
      <c r="N18">
        <v>0</v>
      </c>
      <c r="O18">
        <v>107</v>
      </c>
      <c r="Q18">
        <v>172</v>
      </c>
      <c r="R18">
        <v>1308</v>
      </c>
      <c r="S18">
        <v>5674</v>
      </c>
      <c r="U18">
        <v>11</v>
      </c>
      <c r="V18">
        <v>33</v>
      </c>
      <c r="W18">
        <v>0</v>
      </c>
      <c r="X18">
        <v>1</v>
      </c>
      <c r="Y18">
        <v>10</v>
      </c>
      <c r="Z18">
        <v>5</v>
      </c>
      <c r="AA18">
        <v>3</v>
      </c>
      <c r="AB18">
        <v>8</v>
      </c>
      <c r="AC18">
        <v>9</v>
      </c>
      <c r="AD18">
        <v>15</v>
      </c>
      <c r="AE18">
        <v>14</v>
      </c>
      <c r="AF18">
        <v>14</v>
      </c>
      <c r="AG18">
        <v>2</v>
      </c>
      <c r="AH18">
        <v>12</v>
      </c>
      <c r="AI18">
        <v>3</v>
      </c>
      <c r="AJ18">
        <v>8</v>
      </c>
      <c r="AK18">
        <v>3</v>
      </c>
      <c r="AL18">
        <v>3</v>
      </c>
      <c r="AM18">
        <v>0</v>
      </c>
      <c r="AN18">
        <v>2</v>
      </c>
      <c r="AO18">
        <v>0.65</v>
      </c>
      <c r="AP18">
        <v>0.48</v>
      </c>
      <c r="AQ18">
        <v>0.12</v>
      </c>
      <c r="AR18">
        <v>0.39</v>
      </c>
      <c r="AS18">
        <v>0.37</v>
      </c>
      <c r="AT18">
        <v>0.24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84" x14ac:dyDescent="0.2">
      <c r="A19" s="54">
        <v>43904</v>
      </c>
      <c r="B19" s="81">
        <v>43904</v>
      </c>
      <c r="C19">
        <v>169</v>
      </c>
      <c r="D19">
        <v>77</v>
      </c>
      <c r="E19">
        <v>8</v>
      </c>
      <c r="F19">
        <v>73</v>
      </c>
      <c r="G19">
        <v>0</v>
      </c>
      <c r="H19">
        <v>7</v>
      </c>
      <c r="I19">
        <v>0</v>
      </c>
      <c r="J19">
        <v>0</v>
      </c>
      <c r="K19">
        <v>4</v>
      </c>
      <c r="L19">
        <v>57</v>
      </c>
      <c r="M19">
        <v>1</v>
      </c>
      <c r="N19">
        <v>0</v>
      </c>
      <c r="O19">
        <v>114</v>
      </c>
      <c r="P19">
        <v>10</v>
      </c>
      <c r="Q19">
        <v>126</v>
      </c>
      <c r="R19">
        <v>1704</v>
      </c>
      <c r="S19">
        <v>5011</v>
      </c>
      <c r="U19">
        <v>11</v>
      </c>
      <c r="V19">
        <v>39</v>
      </c>
      <c r="W19">
        <v>0</v>
      </c>
      <c r="X19">
        <v>1</v>
      </c>
      <c r="Y19">
        <v>13</v>
      </c>
      <c r="Z19">
        <v>6</v>
      </c>
      <c r="AA19">
        <v>7</v>
      </c>
      <c r="AB19">
        <v>12</v>
      </c>
      <c r="AC19">
        <v>17</v>
      </c>
      <c r="AD19">
        <v>20</v>
      </c>
      <c r="AE19">
        <v>19</v>
      </c>
      <c r="AF19">
        <v>22</v>
      </c>
      <c r="AG19">
        <v>5</v>
      </c>
      <c r="AH19">
        <v>21</v>
      </c>
      <c r="AI19">
        <v>3</v>
      </c>
      <c r="AJ19">
        <v>9</v>
      </c>
      <c r="AK19">
        <v>4</v>
      </c>
      <c r="AL19">
        <v>7</v>
      </c>
      <c r="AM19">
        <v>1</v>
      </c>
      <c r="AN19">
        <v>2</v>
      </c>
      <c r="AO19">
        <v>0.54</v>
      </c>
      <c r="AP19">
        <v>0.39</v>
      </c>
      <c r="AQ19">
        <v>0.1</v>
      </c>
      <c r="AR19">
        <v>0.33</v>
      </c>
      <c r="AS19">
        <v>0.34</v>
      </c>
      <c r="AT19">
        <v>0.21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84" x14ac:dyDescent="0.2">
      <c r="A20" s="54">
        <v>43905</v>
      </c>
      <c r="B20" s="81">
        <v>43905</v>
      </c>
      <c r="C20">
        <v>245</v>
      </c>
      <c r="D20">
        <v>103</v>
      </c>
      <c r="E20">
        <v>10</v>
      </c>
      <c r="F20">
        <v>116</v>
      </c>
      <c r="G20">
        <v>0</v>
      </c>
      <c r="H20">
        <v>10</v>
      </c>
      <c r="I20">
        <v>1</v>
      </c>
      <c r="J20">
        <v>0</v>
      </c>
      <c r="K20">
        <v>5</v>
      </c>
      <c r="L20">
        <v>76</v>
      </c>
      <c r="M20">
        <v>2</v>
      </c>
      <c r="N20">
        <v>0</v>
      </c>
      <c r="O20">
        <v>139</v>
      </c>
      <c r="P20">
        <v>9</v>
      </c>
      <c r="Q20">
        <v>281</v>
      </c>
      <c r="R20">
        <v>2271</v>
      </c>
      <c r="S20">
        <v>4592</v>
      </c>
      <c r="T20">
        <v>1746</v>
      </c>
      <c r="U20">
        <v>14</v>
      </c>
      <c r="V20">
        <v>47</v>
      </c>
      <c r="W20">
        <v>0</v>
      </c>
      <c r="X20">
        <v>1</v>
      </c>
      <c r="Y20">
        <v>17</v>
      </c>
      <c r="Z20">
        <v>8</v>
      </c>
      <c r="AA20">
        <v>12</v>
      </c>
      <c r="AB20">
        <v>16</v>
      </c>
      <c r="AC20">
        <v>25</v>
      </c>
      <c r="AD20">
        <v>30</v>
      </c>
      <c r="AE20">
        <v>27</v>
      </c>
      <c r="AF20">
        <v>26</v>
      </c>
      <c r="AG20">
        <v>16</v>
      </c>
      <c r="AH20">
        <v>27</v>
      </c>
      <c r="AI20">
        <v>6</v>
      </c>
      <c r="AJ20">
        <v>12</v>
      </c>
      <c r="AK20">
        <v>5</v>
      </c>
      <c r="AL20">
        <v>12</v>
      </c>
      <c r="AM20">
        <v>3</v>
      </c>
      <c r="AN20">
        <v>2</v>
      </c>
      <c r="AO20">
        <v>0.53</v>
      </c>
      <c r="AP20">
        <v>0.31</v>
      </c>
      <c r="AQ20">
        <v>0.09</v>
      </c>
      <c r="AR20">
        <v>0.19</v>
      </c>
      <c r="AS20">
        <v>0.18</v>
      </c>
      <c r="AT20">
        <v>0.13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84" x14ac:dyDescent="0.2">
      <c r="A21" s="54">
        <v>43906</v>
      </c>
      <c r="B21" s="81">
        <v>43906</v>
      </c>
      <c r="C21">
        <v>331</v>
      </c>
      <c r="D21">
        <v>138</v>
      </c>
      <c r="E21">
        <v>31</v>
      </c>
      <c r="F21">
        <v>142</v>
      </c>
      <c r="G21">
        <v>0</v>
      </c>
      <c r="H21">
        <v>13</v>
      </c>
      <c r="I21">
        <v>1</v>
      </c>
      <c r="J21">
        <v>0</v>
      </c>
      <c r="K21">
        <v>5</v>
      </c>
      <c r="L21">
        <v>86</v>
      </c>
      <c r="M21">
        <v>3</v>
      </c>
      <c r="N21">
        <v>0</v>
      </c>
      <c r="O21">
        <v>139</v>
      </c>
      <c r="P21">
        <v>18</v>
      </c>
      <c r="Q21">
        <v>374</v>
      </c>
      <c r="R21">
        <v>2908</v>
      </c>
      <c r="S21">
        <v>4592</v>
      </c>
      <c r="T21">
        <v>2203</v>
      </c>
      <c r="U21">
        <v>18</v>
      </c>
      <c r="V21">
        <v>47</v>
      </c>
      <c r="W21">
        <v>2</v>
      </c>
      <c r="X21">
        <v>1</v>
      </c>
      <c r="Y21">
        <v>17</v>
      </c>
      <c r="Z21">
        <v>10</v>
      </c>
      <c r="AA21">
        <v>17</v>
      </c>
      <c r="AB21">
        <v>21</v>
      </c>
      <c r="AC21">
        <v>30</v>
      </c>
      <c r="AD21">
        <v>35</v>
      </c>
      <c r="AE21">
        <v>32</v>
      </c>
      <c r="AF21">
        <v>36</v>
      </c>
      <c r="AG21">
        <v>21</v>
      </c>
      <c r="AH21">
        <v>31</v>
      </c>
      <c r="AI21">
        <v>11</v>
      </c>
      <c r="AJ21">
        <v>26</v>
      </c>
      <c r="AK21">
        <v>10</v>
      </c>
      <c r="AL21">
        <v>18</v>
      </c>
      <c r="AM21">
        <v>8</v>
      </c>
      <c r="AN21">
        <v>4</v>
      </c>
      <c r="AO21">
        <v>0.53</v>
      </c>
      <c r="AP21">
        <v>0.31</v>
      </c>
      <c r="AQ21">
        <v>0.09</v>
      </c>
      <c r="AR21">
        <v>0.19</v>
      </c>
      <c r="AS21">
        <v>0.18</v>
      </c>
      <c r="AT21">
        <v>0.13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84" x14ac:dyDescent="0.2">
      <c r="A22" s="54">
        <v>43907</v>
      </c>
      <c r="B22" s="81">
        <v>43907</v>
      </c>
      <c r="C22">
        <v>448</v>
      </c>
      <c r="D22">
        <v>196</v>
      </c>
      <c r="E22">
        <v>51</v>
      </c>
      <c r="F22">
        <v>180</v>
      </c>
      <c r="G22">
        <v>0</v>
      </c>
      <c r="H22">
        <v>14</v>
      </c>
      <c r="I22">
        <v>1</v>
      </c>
      <c r="J22">
        <v>0</v>
      </c>
      <c r="K22">
        <v>6</v>
      </c>
      <c r="L22">
        <v>117</v>
      </c>
      <c r="M22">
        <v>3</v>
      </c>
      <c r="N22">
        <v>1</v>
      </c>
      <c r="O22">
        <v>206</v>
      </c>
      <c r="P22">
        <v>17</v>
      </c>
      <c r="Q22">
        <v>323</v>
      </c>
      <c r="R22">
        <v>4030</v>
      </c>
      <c r="S22">
        <v>6852</v>
      </c>
      <c r="T22">
        <v>3259</v>
      </c>
      <c r="U22">
        <v>19</v>
      </c>
      <c r="V22">
        <v>61</v>
      </c>
      <c r="W22">
        <v>2</v>
      </c>
      <c r="X22">
        <v>1</v>
      </c>
      <c r="Y22">
        <v>19</v>
      </c>
      <c r="Z22">
        <v>13</v>
      </c>
      <c r="AA22">
        <v>21</v>
      </c>
      <c r="AB22">
        <v>34</v>
      </c>
      <c r="AC22">
        <v>37</v>
      </c>
      <c r="AD22">
        <v>51</v>
      </c>
      <c r="AE22">
        <v>47</v>
      </c>
      <c r="AF22">
        <v>46</v>
      </c>
      <c r="AG22">
        <v>32</v>
      </c>
      <c r="AH22">
        <v>41</v>
      </c>
      <c r="AI22">
        <v>18</v>
      </c>
      <c r="AJ22">
        <v>34</v>
      </c>
      <c r="AK22">
        <v>13</v>
      </c>
      <c r="AL22">
        <v>22</v>
      </c>
      <c r="AM22">
        <v>12</v>
      </c>
      <c r="AN22">
        <v>5</v>
      </c>
      <c r="AO22">
        <v>0.33</v>
      </c>
      <c r="AP22">
        <v>0.27</v>
      </c>
      <c r="AQ22">
        <v>0.1</v>
      </c>
      <c r="AR22">
        <v>0.17</v>
      </c>
      <c r="AS22">
        <v>0.19</v>
      </c>
      <c r="AT22">
        <v>0.14000000000000001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84" x14ac:dyDescent="0.2">
      <c r="A23" s="54">
        <v>43908</v>
      </c>
      <c r="B23" s="81">
        <v>43908</v>
      </c>
      <c r="C23">
        <v>642</v>
      </c>
      <c r="D23">
        <v>289</v>
      </c>
      <c r="E23">
        <v>74</v>
      </c>
      <c r="F23">
        <v>243</v>
      </c>
      <c r="G23">
        <v>2</v>
      </c>
      <c r="H23">
        <v>21</v>
      </c>
      <c r="I23">
        <v>3</v>
      </c>
      <c r="J23">
        <v>1</v>
      </c>
      <c r="K23">
        <v>9</v>
      </c>
      <c r="L23">
        <v>194</v>
      </c>
      <c r="M23">
        <v>3</v>
      </c>
      <c r="N23">
        <v>1</v>
      </c>
      <c r="O23">
        <v>89</v>
      </c>
      <c r="P23">
        <v>20</v>
      </c>
      <c r="Q23">
        <v>351</v>
      </c>
      <c r="R23">
        <v>5067</v>
      </c>
      <c r="S23">
        <v>6656</v>
      </c>
      <c r="T23">
        <v>4074</v>
      </c>
      <c r="U23">
        <v>24</v>
      </c>
      <c r="V23">
        <v>62</v>
      </c>
      <c r="W23">
        <v>13</v>
      </c>
      <c r="X23">
        <v>3</v>
      </c>
      <c r="Y23">
        <v>21</v>
      </c>
      <c r="Z23">
        <v>15</v>
      </c>
      <c r="AA23">
        <v>42</v>
      </c>
      <c r="AB23">
        <v>45</v>
      </c>
      <c r="AC23">
        <v>55</v>
      </c>
      <c r="AD23">
        <v>62</v>
      </c>
      <c r="AE23">
        <v>75</v>
      </c>
      <c r="AF23">
        <v>63</v>
      </c>
      <c r="AG23">
        <v>50</v>
      </c>
      <c r="AH23">
        <v>42</v>
      </c>
      <c r="AI23">
        <v>49</v>
      </c>
      <c r="AJ23">
        <v>28</v>
      </c>
      <c r="AK23">
        <v>32</v>
      </c>
      <c r="AL23">
        <v>17</v>
      </c>
      <c r="AM23">
        <v>11</v>
      </c>
      <c r="AN23">
        <v>19</v>
      </c>
      <c r="AO23">
        <v>0.31</v>
      </c>
      <c r="AP23">
        <v>0.24</v>
      </c>
      <c r="AQ23">
        <v>0.1</v>
      </c>
      <c r="AR23">
        <v>0.17</v>
      </c>
      <c r="AS23">
        <v>0.17</v>
      </c>
      <c r="AT23">
        <v>0.12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84" x14ac:dyDescent="0.2">
      <c r="A24" s="54">
        <v>43909</v>
      </c>
      <c r="B24" s="81">
        <v>43909</v>
      </c>
      <c r="C24">
        <v>785</v>
      </c>
      <c r="D24">
        <v>381</v>
      </c>
      <c r="E24">
        <v>86</v>
      </c>
      <c r="F24">
        <v>278</v>
      </c>
      <c r="G24">
        <v>2</v>
      </c>
      <c r="H24">
        <v>25</v>
      </c>
      <c r="I24">
        <v>3</v>
      </c>
      <c r="J24">
        <v>1</v>
      </c>
      <c r="K24">
        <v>9</v>
      </c>
      <c r="L24">
        <v>143</v>
      </c>
      <c r="M24">
        <v>3</v>
      </c>
      <c r="N24">
        <v>3</v>
      </c>
      <c r="O24">
        <v>89</v>
      </c>
      <c r="P24">
        <v>20</v>
      </c>
      <c r="Q24">
        <v>488</v>
      </c>
      <c r="R24">
        <v>6061</v>
      </c>
      <c r="S24">
        <v>8091</v>
      </c>
      <c r="T24">
        <v>4788</v>
      </c>
      <c r="U24">
        <v>24</v>
      </c>
      <c r="V24">
        <v>71</v>
      </c>
      <c r="W24">
        <v>14</v>
      </c>
      <c r="X24">
        <v>3</v>
      </c>
      <c r="Y24">
        <v>22</v>
      </c>
      <c r="Z24">
        <v>17</v>
      </c>
      <c r="AA24">
        <v>51</v>
      </c>
      <c r="AB24">
        <v>51</v>
      </c>
      <c r="AC24">
        <v>75</v>
      </c>
      <c r="AD24">
        <v>71</v>
      </c>
      <c r="AE24">
        <v>89</v>
      </c>
      <c r="AF24">
        <v>78</v>
      </c>
      <c r="AG24">
        <v>60</v>
      </c>
      <c r="AH24">
        <v>61</v>
      </c>
      <c r="AI24">
        <v>35</v>
      </c>
      <c r="AJ24">
        <v>61</v>
      </c>
      <c r="AK24">
        <v>23</v>
      </c>
      <c r="AL24">
        <v>36</v>
      </c>
      <c r="AM24">
        <v>21</v>
      </c>
      <c r="AN24">
        <v>17</v>
      </c>
      <c r="AO24">
        <v>0.25</v>
      </c>
      <c r="AP24">
        <v>0.2</v>
      </c>
      <c r="AQ24">
        <v>0.08</v>
      </c>
      <c r="AR24">
        <v>0.14000000000000001</v>
      </c>
      <c r="AS24">
        <v>0.14000000000000001</v>
      </c>
      <c r="AT24">
        <v>0.1</v>
      </c>
      <c r="AU24">
        <v>390</v>
      </c>
      <c r="AV24">
        <v>395</v>
      </c>
      <c r="AW24">
        <v>0</v>
      </c>
      <c r="AX24">
        <v>1</v>
      </c>
      <c r="AY24">
        <v>2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84" x14ac:dyDescent="0.2">
      <c r="A25" s="54">
        <v>43910</v>
      </c>
      <c r="B25" s="81">
        <v>43910</v>
      </c>
      <c r="C25">
        <v>1020</v>
      </c>
      <c r="D25">
        <v>506</v>
      </c>
      <c r="E25">
        <v>106</v>
      </c>
      <c r="F25">
        <v>361</v>
      </c>
      <c r="G25">
        <v>2</v>
      </c>
      <c r="H25">
        <v>29</v>
      </c>
      <c r="I25">
        <v>3</v>
      </c>
      <c r="J25">
        <v>1</v>
      </c>
      <c r="K25">
        <v>9</v>
      </c>
      <c r="L25">
        <v>235</v>
      </c>
      <c r="M25">
        <v>5</v>
      </c>
      <c r="N25">
        <v>6</v>
      </c>
      <c r="O25">
        <v>126</v>
      </c>
      <c r="P25">
        <v>26</v>
      </c>
      <c r="Q25">
        <v>850</v>
      </c>
      <c r="R25">
        <v>7732</v>
      </c>
      <c r="S25">
        <v>9008</v>
      </c>
      <c r="T25">
        <v>5862</v>
      </c>
      <c r="U25">
        <v>24</v>
      </c>
      <c r="V25">
        <v>95</v>
      </c>
      <c r="W25">
        <v>14</v>
      </c>
      <c r="X25">
        <v>4</v>
      </c>
      <c r="Y25">
        <v>23</v>
      </c>
      <c r="Z25">
        <v>21</v>
      </c>
      <c r="AA25">
        <v>65</v>
      </c>
      <c r="AB25">
        <v>61</v>
      </c>
      <c r="AC25">
        <v>92</v>
      </c>
      <c r="AD25">
        <v>95</v>
      </c>
      <c r="AE25">
        <v>106</v>
      </c>
      <c r="AF25">
        <v>90</v>
      </c>
      <c r="AG25">
        <v>90</v>
      </c>
      <c r="AH25">
        <v>84</v>
      </c>
      <c r="AI25">
        <v>53</v>
      </c>
      <c r="AJ25">
        <v>79</v>
      </c>
      <c r="AK25">
        <v>35</v>
      </c>
      <c r="AL25">
        <v>55</v>
      </c>
      <c r="AM25">
        <v>27</v>
      </c>
      <c r="AN25">
        <v>25</v>
      </c>
      <c r="AO25">
        <v>0.2</v>
      </c>
      <c r="AP25">
        <v>0.15</v>
      </c>
      <c r="AQ25">
        <v>0.06</v>
      </c>
      <c r="AR25">
        <v>0.11</v>
      </c>
      <c r="AS25">
        <v>0.11</v>
      </c>
      <c r="AT25">
        <v>0.08</v>
      </c>
      <c r="AU25">
        <v>506</v>
      </c>
      <c r="AV25">
        <v>514</v>
      </c>
      <c r="AW25">
        <v>1</v>
      </c>
      <c r="AX25">
        <v>2</v>
      </c>
      <c r="AY25">
        <v>2</v>
      </c>
      <c r="AZ25">
        <v>0</v>
      </c>
      <c r="BA25">
        <v>1</v>
      </c>
      <c r="BB25">
        <v>0</v>
      </c>
      <c r="BC25">
        <v>0</v>
      </c>
      <c r="BD25">
        <v>0</v>
      </c>
    </row>
    <row r="26" spans="1:84" x14ac:dyDescent="0.2">
      <c r="A26" s="54">
        <v>43911</v>
      </c>
      <c r="B26" s="81">
        <v>43911</v>
      </c>
      <c r="C26">
        <v>1280</v>
      </c>
      <c r="D26">
        <v>644</v>
      </c>
      <c r="E26">
        <v>137</v>
      </c>
      <c r="F26">
        <v>448</v>
      </c>
      <c r="G26">
        <v>3</v>
      </c>
      <c r="H26">
        <v>31</v>
      </c>
      <c r="I26">
        <v>3</v>
      </c>
      <c r="J26">
        <v>5</v>
      </c>
      <c r="K26">
        <v>9</v>
      </c>
      <c r="L26">
        <v>260</v>
      </c>
      <c r="M26">
        <v>5</v>
      </c>
      <c r="N26">
        <v>12</v>
      </c>
      <c r="O26">
        <v>156</v>
      </c>
      <c r="P26">
        <v>35</v>
      </c>
      <c r="Q26">
        <v>1059</v>
      </c>
      <c r="R26">
        <v>9854</v>
      </c>
      <c r="S26">
        <v>13155</v>
      </c>
      <c r="T26">
        <v>7515</v>
      </c>
      <c r="V26">
        <v>104</v>
      </c>
      <c r="W26">
        <v>14</v>
      </c>
      <c r="X26">
        <v>4</v>
      </c>
      <c r="Y26">
        <v>27</v>
      </c>
      <c r="Z26">
        <v>22</v>
      </c>
      <c r="AA26">
        <v>89</v>
      </c>
      <c r="AB26">
        <v>68</v>
      </c>
      <c r="AC26">
        <v>118</v>
      </c>
      <c r="AD26">
        <v>116</v>
      </c>
      <c r="AE26">
        <v>133</v>
      </c>
      <c r="AF26">
        <v>109</v>
      </c>
      <c r="AG26">
        <v>113</v>
      </c>
      <c r="AH26">
        <v>101</v>
      </c>
      <c r="AI26">
        <v>75</v>
      </c>
      <c r="AJ26">
        <v>105</v>
      </c>
      <c r="AK26">
        <v>42</v>
      </c>
      <c r="AL26">
        <v>71</v>
      </c>
      <c r="AM26">
        <v>38</v>
      </c>
      <c r="AN26">
        <v>35</v>
      </c>
      <c r="AO26">
        <v>0.1</v>
      </c>
      <c r="AP26">
        <v>0.22</v>
      </c>
      <c r="AQ26">
        <v>0.09</v>
      </c>
      <c r="AR26">
        <v>0.14000000000000001</v>
      </c>
      <c r="AS26">
        <v>0.17</v>
      </c>
      <c r="AT26">
        <v>0.11</v>
      </c>
      <c r="AU26">
        <v>649</v>
      </c>
      <c r="AV26">
        <v>631</v>
      </c>
      <c r="AW26">
        <v>4</v>
      </c>
      <c r="AX26">
        <v>4</v>
      </c>
      <c r="AY26">
        <v>3</v>
      </c>
      <c r="AZ26">
        <v>0</v>
      </c>
      <c r="BA26">
        <v>1</v>
      </c>
      <c r="BB26">
        <v>0</v>
      </c>
      <c r="BC26">
        <v>0</v>
      </c>
      <c r="BD26">
        <v>0</v>
      </c>
    </row>
    <row r="27" spans="1:84" x14ac:dyDescent="0.2">
      <c r="A27" s="54">
        <v>43912</v>
      </c>
      <c r="B27" s="81">
        <v>43912</v>
      </c>
      <c r="C27">
        <v>1600</v>
      </c>
      <c r="D27">
        <v>825</v>
      </c>
      <c r="E27">
        <v>180</v>
      </c>
      <c r="F27">
        <v>534</v>
      </c>
      <c r="G27">
        <v>5</v>
      </c>
      <c r="H27">
        <v>35</v>
      </c>
      <c r="I27">
        <v>4</v>
      </c>
      <c r="J27">
        <v>7</v>
      </c>
      <c r="K27">
        <v>10</v>
      </c>
      <c r="L27">
        <v>320</v>
      </c>
      <c r="M27">
        <v>5</v>
      </c>
      <c r="N27">
        <v>14</v>
      </c>
      <c r="O27">
        <v>169</v>
      </c>
      <c r="P27">
        <v>41</v>
      </c>
      <c r="Q27">
        <v>1152</v>
      </c>
      <c r="R27">
        <v>11779</v>
      </c>
      <c r="S27">
        <v>12562</v>
      </c>
      <c r="T27">
        <v>9027</v>
      </c>
      <c r="V27">
        <v>114</v>
      </c>
      <c r="W27">
        <v>17</v>
      </c>
      <c r="X27">
        <v>6</v>
      </c>
      <c r="Y27">
        <v>31</v>
      </c>
      <c r="Z27">
        <v>26</v>
      </c>
      <c r="AA27">
        <v>105</v>
      </c>
      <c r="AB27">
        <v>82</v>
      </c>
      <c r="AC27">
        <v>148</v>
      </c>
      <c r="AD27">
        <v>140</v>
      </c>
      <c r="AE27">
        <v>173</v>
      </c>
      <c r="AF27">
        <v>141</v>
      </c>
      <c r="AG27">
        <v>154</v>
      </c>
      <c r="AH27">
        <v>128</v>
      </c>
      <c r="AI27">
        <v>91</v>
      </c>
      <c r="AJ27">
        <v>122</v>
      </c>
      <c r="AK27">
        <v>51</v>
      </c>
      <c r="AL27">
        <v>90</v>
      </c>
      <c r="AM27">
        <v>51</v>
      </c>
      <c r="AN27">
        <v>44</v>
      </c>
      <c r="AO27">
        <v>0.44</v>
      </c>
      <c r="AP27">
        <v>0.36</v>
      </c>
      <c r="AQ27">
        <v>0.14000000000000001</v>
      </c>
      <c r="AR27">
        <v>0.2</v>
      </c>
      <c r="AS27">
        <v>0.24</v>
      </c>
      <c r="AT27">
        <v>0.16</v>
      </c>
      <c r="AU27">
        <v>821</v>
      </c>
      <c r="AV27">
        <v>779</v>
      </c>
      <c r="AW27">
        <v>5</v>
      </c>
      <c r="AX27">
        <v>4</v>
      </c>
      <c r="AY27">
        <v>4</v>
      </c>
      <c r="AZ27">
        <v>0</v>
      </c>
      <c r="BA27">
        <v>1</v>
      </c>
      <c r="BB27">
        <v>0</v>
      </c>
      <c r="BC27">
        <v>0</v>
      </c>
      <c r="BD27">
        <v>0</v>
      </c>
    </row>
    <row r="28" spans="1:84" x14ac:dyDescent="0.2">
      <c r="A28" s="54">
        <v>43913</v>
      </c>
      <c r="B28" s="81">
        <v>43913</v>
      </c>
      <c r="C28">
        <v>2060</v>
      </c>
      <c r="D28">
        <v>1007</v>
      </c>
      <c r="E28">
        <v>238</v>
      </c>
      <c r="F28">
        <v>737</v>
      </c>
      <c r="G28">
        <v>5</v>
      </c>
      <c r="H28">
        <v>42</v>
      </c>
      <c r="I28">
        <v>11</v>
      </c>
      <c r="J28">
        <v>9</v>
      </c>
      <c r="K28">
        <v>11</v>
      </c>
      <c r="L28">
        <v>460</v>
      </c>
      <c r="M28">
        <v>14</v>
      </c>
      <c r="N28">
        <v>23</v>
      </c>
      <c r="O28">
        <v>201</v>
      </c>
      <c r="P28">
        <v>47</v>
      </c>
      <c r="Q28">
        <v>1402</v>
      </c>
      <c r="R28">
        <v>13674</v>
      </c>
      <c r="S28">
        <v>11842</v>
      </c>
      <c r="T28">
        <v>10212</v>
      </c>
      <c r="V28">
        <v>142</v>
      </c>
      <c r="W28">
        <v>18</v>
      </c>
      <c r="X28">
        <v>7</v>
      </c>
      <c r="Y28">
        <v>36</v>
      </c>
      <c r="Z28">
        <v>30</v>
      </c>
      <c r="AA28">
        <v>140</v>
      </c>
      <c r="AB28">
        <v>100</v>
      </c>
      <c r="AC28">
        <v>181</v>
      </c>
      <c r="AD28">
        <v>166</v>
      </c>
      <c r="AE28">
        <v>226</v>
      </c>
      <c r="AF28">
        <v>178</v>
      </c>
      <c r="AG28">
        <v>194</v>
      </c>
      <c r="AH28">
        <v>167</v>
      </c>
      <c r="AI28">
        <v>127</v>
      </c>
      <c r="AJ28">
        <v>167</v>
      </c>
      <c r="AK28">
        <v>73</v>
      </c>
      <c r="AL28">
        <v>107</v>
      </c>
      <c r="AM28">
        <v>85</v>
      </c>
      <c r="AN28">
        <v>58</v>
      </c>
      <c r="AO28">
        <v>0.72</v>
      </c>
      <c r="AP28">
        <v>0.6</v>
      </c>
      <c r="AQ28">
        <v>0.23</v>
      </c>
      <c r="AR28">
        <v>0.34</v>
      </c>
      <c r="AS28">
        <v>0.42</v>
      </c>
      <c r="AT28">
        <v>0.28000000000000003</v>
      </c>
      <c r="AU28">
        <v>1080</v>
      </c>
      <c r="AV28">
        <v>980</v>
      </c>
      <c r="AW28">
        <v>9</v>
      </c>
      <c r="AX28">
        <v>5</v>
      </c>
      <c r="AY28">
        <v>8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3</v>
      </c>
      <c r="BF28">
        <v>7</v>
      </c>
      <c r="BG28">
        <v>4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84" x14ac:dyDescent="0.2">
      <c r="A29" s="54">
        <v>43914</v>
      </c>
      <c r="B29" s="81">
        <v>43914</v>
      </c>
      <c r="C29">
        <v>2362</v>
      </c>
      <c r="D29">
        <v>1130</v>
      </c>
      <c r="E29">
        <v>293</v>
      </c>
      <c r="F29">
        <v>852</v>
      </c>
      <c r="G29">
        <v>6</v>
      </c>
      <c r="H29">
        <v>46</v>
      </c>
      <c r="I29">
        <v>12</v>
      </c>
      <c r="J29">
        <v>12</v>
      </c>
      <c r="K29">
        <v>11</v>
      </c>
      <c r="L29">
        <v>302</v>
      </c>
      <c r="M29">
        <v>22</v>
      </c>
      <c r="N29">
        <v>33</v>
      </c>
      <c r="O29">
        <v>203</v>
      </c>
      <c r="P29">
        <v>48</v>
      </c>
      <c r="Q29">
        <v>1783</v>
      </c>
      <c r="R29">
        <v>15474</v>
      </c>
      <c r="S29">
        <v>11842</v>
      </c>
      <c r="T29">
        <v>11329</v>
      </c>
      <c r="V29">
        <v>142</v>
      </c>
      <c r="W29">
        <v>18</v>
      </c>
      <c r="X29">
        <v>7</v>
      </c>
      <c r="Y29">
        <v>35</v>
      </c>
      <c r="Z29">
        <v>30</v>
      </c>
      <c r="AA29">
        <v>145</v>
      </c>
      <c r="AB29">
        <v>133</v>
      </c>
      <c r="AC29">
        <v>206</v>
      </c>
      <c r="AD29">
        <v>188</v>
      </c>
      <c r="AE29">
        <v>224</v>
      </c>
      <c r="AF29">
        <v>224</v>
      </c>
      <c r="AG29">
        <v>215</v>
      </c>
      <c r="AH29">
        <v>208</v>
      </c>
      <c r="AI29">
        <v>190</v>
      </c>
      <c r="AJ29">
        <v>158</v>
      </c>
      <c r="AK29">
        <v>106</v>
      </c>
      <c r="AL29">
        <v>107</v>
      </c>
      <c r="AM29">
        <v>95</v>
      </c>
      <c r="AN29">
        <v>73</v>
      </c>
      <c r="AO29">
        <v>0.7</v>
      </c>
      <c r="AP29">
        <v>0.57999999999999996</v>
      </c>
      <c r="AQ29">
        <v>0.24</v>
      </c>
      <c r="AR29">
        <v>0.34</v>
      </c>
      <c r="AS29">
        <v>0.42</v>
      </c>
      <c r="AT29">
        <v>0.27</v>
      </c>
      <c r="AU29">
        <v>1234</v>
      </c>
      <c r="AV29">
        <v>1128</v>
      </c>
      <c r="AW29">
        <v>14</v>
      </c>
      <c r="AX29">
        <v>6</v>
      </c>
      <c r="AY29">
        <v>12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3</v>
      </c>
      <c r="BF29">
        <v>8</v>
      </c>
      <c r="BG29">
        <v>11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2</v>
      </c>
      <c r="BY29">
        <v>0</v>
      </c>
      <c r="BZ29">
        <v>4</v>
      </c>
      <c r="CA29">
        <v>0</v>
      </c>
      <c r="CB29">
        <v>5</v>
      </c>
      <c r="CC29">
        <v>9</v>
      </c>
      <c r="CD29">
        <v>12</v>
      </c>
      <c r="CE29">
        <v>10</v>
      </c>
      <c r="CF29">
        <v>23</v>
      </c>
    </row>
    <row r="30" spans="1:84" x14ac:dyDescent="0.2">
      <c r="A30" s="54">
        <v>43915</v>
      </c>
      <c r="B30" s="81">
        <v>43915</v>
      </c>
      <c r="C30">
        <v>2995</v>
      </c>
      <c r="D30">
        <v>1517</v>
      </c>
      <c r="E30">
        <v>365</v>
      </c>
      <c r="F30">
        <v>992</v>
      </c>
      <c r="G30">
        <v>12</v>
      </c>
      <c r="H30">
        <v>62</v>
      </c>
      <c r="I30">
        <v>17</v>
      </c>
      <c r="J30">
        <v>16</v>
      </c>
      <c r="K30">
        <v>14</v>
      </c>
      <c r="L30">
        <v>633</v>
      </c>
      <c r="M30">
        <v>22</v>
      </c>
      <c r="N30">
        <v>43</v>
      </c>
      <c r="O30">
        <v>276</v>
      </c>
      <c r="P30">
        <v>61</v>
      </c>
      <c r="Q30">
        <v>1591</v>
      </c>
      <c r="R30">
        <v>21155</v>
      </c>
      <c r="S30">
        <v>13624</v>
      </c>
      <c r="T30">
        <v>16569</v>
      </c>
      <c r="V30">
        <v>155</v>
      </c>
      <c r="W30">
        <v>21</v>
      </c>
      <c r="X30">
        <v>13</v>
      </c>
      <c r="Y30">
        <v>42</v>
      </c>
      <c r="Z30">
        <v>35</v>
      </c>
      <c r="AA30">
        <v>191</v>
      </c>
      <c r="AB30">
        <v>157</v>
      </c>
      <c r="AC30">
        <v>260</v>
      </c>
      <c r="AD30">
        <v>230</v>
      </c>
      <c r="AE30">
        <v>279</v>
      </c>
      <c r="AF30">
        <v>272</v>
      </c>
      <c r="AG30">
        <v>283</v>
      </c>
      <c r="AH30">
        <v>252</v>
      </c>
      <c r="AI30">
        <v>226</v>
      </c>
      <c r="AJ30">
        <v>198</v>
      </c>
      <c r="AK30">
        <v>134</v>
      </c>
      <c r="AL30">
        <v>142</v>
      </c>
      <c r="AM30">
        <v>150</v>
      </c>
      <c r="AN30">
        <v>110</v>
      </c>
      <c r="AO30">
        <v>0.62</v>
      </c>
      <c r="AP30">
        <v>0.51</v>
      </c>
      <c r="AQ30">
        <v>0.19</v>
      </c>
      <c r="AR30">
        <v>0.28000000000000003</v>
      </c>
      <c r="AS30">
        <v>0.36</v>
      </c>
      <c r="AT30">
        <v>0.23</v>
      </c>
      <c r="AU30">
        <v>1586</v>
      </c>
      <c r="AV30">
        <v>1409</v>
      </c>
      <c r="AW30">
        <v>20</v>
      </c>
      <c r="AX30">
        <v>10</v>
      </c>
      <c r="AY30">
        <v>12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3</v>
      </c>
      <c r="BF30">
        <v>8</v>
      </c>
      <c r="BG30">
        <v>11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3</v>
      </c>
      <c r="BY30">
        <v>0</v>
      </c>
      <c r="BZ30">
        <v>7</v>
      </c>
      <c r="CA30">
        <v>0</v>
      </c>
      <c r="CB30">
        <v>7</v>
      </c>
      <c r="CC30">
        <v>12</v>
      </c>
      <c r="CD30">
        <v>13</v>
      </c>
      <c r="CE30">
        <v>13</v>
      </c>
      <c r="CF30">
        <v>30</v>
      </c>
    </row>
    <row r="31" spans="1:84" x14ac:dyDescent="0.2">
      <c r="A31" s="54">
        <v>43916</v>
      </c>
      <c r="B31" s="81">
        <v>43916</v>
      </c>
      <c r="C31">
        <v>3544</v>
      </c>
      <c r="D31">
        <v>1858</v>
      </c>
      <c r="E31">
        <v>435</v>
      </c>
      <c r="F31">
        <v>1082</v>
      </c>
      <c r="G31">
        <v>20</v>
      </c>
      <c r="H31">
        <v>89</v>
      </c>
      <c r="I31">
        <v>24</v>
      </c>
      <c r="J31">
        <v>15</v>
      </c>
      <c r="K31">
        <v>21</v>
      </c>
      <c r="L31">
        <v>549</v>
      </c>
      <c r="M31">
        <v>43</v>
      </c>
      <c r="N31">
        <v>60</v>
      </c>
      <c r="O31">
        <v>191</v>
      </c>
      <c r="P31">
        <v>61</v>
      </c>
      <c r="Q31">
        <v>1995</v>
      </c>
      <c r="R31">
        <v>22257</v>
      </c>
      <c r="S31">
        <v>14994</v>
      </c>
      <c r="T31">
        <v>16718</v>
      </c>
      <c r="V31">
        <v>330</v>
      </c>
      <c r="W31">
        <v>29</v>
      </c>
      <c r="X31">
        <v>14</v>
      </c>
      <c r="Y31">
        <v>51</v>
      </c>
      <c r="Z31">
        <v>49</v>
      </c>
      <c r="AA31">
        <v>234</v>
      </c>
      <c r="AB31">
        <v>166</v>
      </c>
      <c r="AC31">
        <v>310</v>
      </c>
      <c r="AD31">
        <v>268</v>
      </c>
      <c r="AE31">
        <v>367</v>
      </c>
      <c r="AF31">
        <v>304</v>
      </c>
      <c r="AG31">
        <v>360</v>
      </c>
      <c r="AH31">
        <v>277</v>
      </c>
      <c r="AI31">
        <v>229</v>
      </c>
      <c r="AJ31">
        <v>255</v>
      </c>
      <c r="AK31">
        <v>133</v>
      </c>
      <c r="AL31">
        <v>184</v>
      </c>
      <c r="AM31">
        <v>186</v>
      </c>
      <c r="AN31">
        <v>128</v>
      </c>
      <c r="AO31">
        <v>0.53</v>
      </c>
      <c r="AP31">
        <v>0.48</v>
      </c>
      <c r="AQ31">
        <v>0.19</v>
      </c>
      <c r="AR31">
        <v>0.63</v>
      </c>
      <c r="AS31">
        <v>0.31</v>
      </c>
      <c r="AT31">
        <v>0.37</v>
      </c>
      <c r="AU31">
        <v>1899</v>
      </c>
      <c r="AV31">
        <v>1645</v>
      </c>
      <c r="AW31">
        <v>28</v>
      </c>
      <c r="AX31">
        <v>13</v>
      </c>
      <c r="AY31">
        <v>18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3</v>
      </c>
      <c r="BF31">
        <v>8</v>
      </c>
      <c r="BG31">
        <v>11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3</v>
      </c>
      <c r="BY31">
        <v>0</v>
      </c>
      <c r="BZ31">
        <v>8</v>
      </c>
      <c r="CA31">
        <v>1</v>
      </c>
      <c r="CB31">
        <v>14</v>
      </c>
      <c r="CC31">
        <v>17</v>
      </c>
      <c r="CD31">
        <v>16</v>
      </c>
      <c r="CE31">
        <v>19</v>
      </c>
      <c r="CF31">
        <v>41</v>
      </c>
    </row>
    <row r="32" spans="1:84" x14ac:dyDescent="0.2">
      <c r="A32" s="54">
        <v>43917</v>
      </c>
      <c r="B32" s="81">
        <v>43917</v>
      </c>
      <c r="C32">
        <v>4268</v>
      </c>
      <c r="D32">
        <v>2443</v>
      </c>
      <c r="E32">
        <v>520</v>
      </c>
      <c r="F32">
        <v>1110</v>
      </c>
      <c r="G32">
        <v>30</v>
      </c>
      <c r="H32">
        <v>99</v>
      </c>
      <c r="I32">
        <v>24</v>
      </c>
      <c r="J32">
        <v>21</v>
      </c>
      <c r="K32">
        <v>21</v>
      </c>
      <c r="L32">
        <v>724</v>
      </c>
      <c r="M32">
        <v>43</v>
      </c>
      <c r="N32">
        <v>76</v>
      </c>
      <c r="O32">
        <v>354</v>
      </c>
      <c r="P32">
        <v>71</v>
      </c>
      <c r="Q32">
        <v>3995</v>
      </c>
      <c r="R32">
        <v>25431</v>
      </c>
      <c r="S32">
        <v>19816</v>
      </c>
      <c r="T32">
        <v>17168</v>
      </c>
      <c r="V32">
        <v>330</v>
      </c>
      <c r="W32">
        <v>30</v>
      </c>
      <c r="X32">
        <v>19</v>
      </c>
      <c r="Y32">
        <v>54</v>
      </c>
      <c r="Z32">
        <v>50</v>
      </c>
      <c r="AA32">
        <v>254</v>
      </c>
      <c r="AB32">
        <v>179</v>
      </c>
      <c r="AC32">
        <v>364</v>
      </c>
      <c r="AD32">
        <v>307</v>
      </c>
      <c r="AE32">
        <v>462</v>
      </c>
      <c r="AF32">
        <v>359</v>
      </c>
      <c r="AG32">
        <v>429</v>
      </c>
      <c r="AH32">
        <v>346</v>
      </c>
      <c r="AI32">
        <v>294</v>
      </c>
      <c r="AJ32">
        <v>319</v>
      </c>
      <c r="AK32">
        <v>179</v>
      </c>
      <c r="AL32">
        <v>236</v>
      </c>
      <c r="AM32">
        <v>222</v>
      </c>
      <c r="AN32">
        <v>161</v>
      </c>
      <c r="AO32">
        <v>0.6</v>
      </c>
      <c r="AP32">
        <v>0.51</v>
      </c>
      <c r="AQ32">
        <v>0.19</v>
      </c>
      <c r="AR32">
        <v>0.28000000000000003</v>
      </c>
      <c r="AS32">
        <v>0.35</v>
      </c>
      <c r="AT32">
        <v>0.24</v>
      </c>
      <c r="AU32">
        <v>2288</v>
      </c>
      <c r="AV32">
        <v>1976</v>
      </c>
      <c r="AW32">
        <v>33</v>
      </c>
      <c r="AX32">
        <v>18</v>
      </c>
      <c r="AY32">
        <v>24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16</v>
      </c>
      <c r="BF32">
        <v>10</v>
      </c>
      <c r="BG32">
        <v>17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1</v>
      </c>
      <c r="BX32">
        <v>3</v>
      </c>
      <c r="BY32">
        <v>1</v>
      </c>
      <c r="BZ32">
        <v>9</v>
      </c>
      <c r="CA32">
        <v>4</v>
      </c>
      <c r="CB32">
        <v>14</v>
      </c>
      <c r="CC32">
        <v>20</v>
      </c>
      <c r="CD32">
        <v>23</v>
      </c>
      <c r="CE32">
        <v>27</v>
      </c>
      <c r="CF32">
        <v>49</v>
      </c>
    </row>
    <row r="33" spans="1:84" x14ac:dyDescent="0.2">
      <c r="A33" s="54">
        <v>43918</v>
      </c>
      <c r="B33" s="81">
        <v>43918</v>
      </c>
      <c r="C33">
        <v>5170</v>
      </c>
      <c r="D33">
        <v>3035</v>
      </c>
      <c r="E33">
        <v>647</v>
      </c>
      <c r="F33">
        <v>1287</v>
      </c>
      <c r="G33">
        <v>34</v>
      </c>
      <c r="H33">
        <v>106</v>
      </c>
      <c r="I33">
        <v>30</v>
      </c>
      <c r="J33">
        <v>31</v>
      </c>
      <c r="L33">
        <v>902</v>
      </c>
      <c r="M33">
        <v>43</v>
      </c>
      <c r="N33">
        <v>100</v>
      </c>
      <c r="O33">
        <v>418</v>
      </c>
      <c r="P33">
        <v>89</v>
      </c>
      <c r="Q33">
        <v>4938</v>
      </c>
      <c r="R33">
        <v>32754</v>
      </c>
      <c r="S33">
        <v>19927</v>
      </c>
      <c r="T33">
        <v>22646</v>
      </c>
      <c r="V33">
        <v>330</v>
      </c>
      <c r="W33">
        <v>34</v>
      </c>
      <c r="X33">
        <v>22</v>
      </c>
      <c r="Y33">
        <v>67</v>
      </c>
      <c r="Z33">
        <v>56</v>
      </c>
      <c r="AA33">
        <v>302</v>
      </c>
      <c r="AB33">
        <v>216</v>
      </c>
      <c r="AC33">
        <v>439</v>
      </c>
      <c r="AD33">
        <v>362</v>
      </c>
      <c r="AE33">
        <v>568</v>
      </c>
      <c r="AF33">
        <v>434</v>
      </c>
      <c r="AG33">
        <v>533</v>
      </c>
      <c r="AH33">
        <v>398</v>
      </c>
      <c r="AI33">
        <v>359</v>
      </c>
      <c r="AJ33">
        <v>377</v>
      </c>
      <c r="AK33">
        <v>224</v>
      </c>
      <c r="AL33">
        <v>286</v>
      </c>
      <c r="AM33">
        <v>285</v>
      </c>
      <c r="AN33">
        <v>208</v>
      </c>
      <c r="AO33">
        <v>0.49</v>
      </c>
      <c r="AP33">
        <v>0.41</v>
      </c>
      <c r="AQ33">
        <v>0.15</v>
      </c>
      <c r="AR33">
        <v>0.23</v>
      </c>
      <c r="AS33">
        <v>0.28000000000000003</v>
      </c>
      <c r="AT33">
        <v>0.19</v>
      </c>
      <c r="AU33">
        <v>2811</v>
      </c>
      <c r="AV33">
        <v>2359</v>
      </c>
      <c r="AW33">
        <v>44</v>
      </c>
      <c r="AX33">
        <v>28</v>
      </c>
      <c r="AY33">
        <v>27</v>
      </c>
      <c r="AZ33">
        <v>0</v>
      </c>
      <c r="BA33">
        <v>1</v>
      </c>
      <c r="BB33">
        <v>0</v>
      </c>
      <c r="BC33">
        <v>0</v>
      </c>
      <c r="BE33">
        <v>16</v>
      </c>
      <c r="BF33">
        <v>10</v>
      </c>
      <c r="BG33">
        <v>17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1</v>
      </c>
      <c r="BX33">
        <v>4</v>
      </c>
      <c r="BY33">
        <v>1</v>
      </c>
      <c r="BZ33">
        <v>13</v>
      </c>
      <c r="CA33">
        <v>4</v>
      </c>
      <c r="CB33">
        <v>17</v>
      </c>
      <c r="CC33">
        <v>27</v>
      </c>
      <c r="CD33">
        <v>31</v>
      </c>
      <c r="CE33">
        <v>35</v>
      </c>
      <c r="CF33">
        <v>65</v>
      </c>
    </row>
    <row r="34" spans="1:84" x14ac:dyDescent="0.2">
      <c r="A34" s="54">
        <v>43919</v>
      </c>
      <c r="B34" s="81">
        <v>43919</v>
      </c>
      <c r="C34">
        <v>5962</v>
      </c>
      <c r="D34">
        <v>3550</v>
      </c>
      <c r="E34">
        <v>709</v>
      </c>
      <c r="F34">
        <v>1478</v>
      </c>
      <c r="G34">
        <v>41</v>
      </c>
      <c r="H34">
        <v>108</v>
      </c>
      <c r="I34">
        <v>33</v>
      </c>
      <c r="J34">
        <v>43</v>
      </c>
      <c r="L34">
        <v>792</v>
      </c>
      <c r="M34">
        <v>43</v>
      </c>
      <c r="N34">
        <v>119</v>
      </c>
      <c r="O34">
        <v>486</v>
      </c>
      <c r="P34">
        <v>138</v>
      </c>
      <c r="Q34">
        <v>5508</v>
      </c>
      <c r="R34">
        <v>38042</v>
      </c>
      <c r="S34">
        <v>17785</v>
      </c>
      <c r="T34">
        <v>26572</v>
      </c>
      <c r="V34">
        <v>427</v>
      </c>
      <c r="W34">
        <v>40</v>
      </c>
      <c r="X34">
        <v>24</v>
      </c>
      <c r="Y34">
        <v>75</v>
      </c>
      <c r="Z34">
        <v>63</v>
      </c>
      <c r="AA34">
        <v>347</v>
      </c>
      <c r="AB34">
        <v>241</v>
      </c>
      <c r="AC34">
        <v>495</v>
      </c>
      <c r="AD34">
        <v>407</v>
      </c>
      <c r="AE34">
        <v>664</v>
      </c>
      <c r="AF34">
        <v>482</v>
      </c>
      <c r="AG34">
        <v>615</v>
      </c>
      <c r="AH34">
        <v>469</v>
      </c>
      <c r="AI34">
        <v>412</v>
      </c>
      <c r="AJ34">
        <v>438</v>
      </c>
      <c r="AK34">
        <v>275</v>
      </c>
      <c r="AL34">
        <v>336</v>
      </c>
      <c r="AM34">
        <v>334</v>
      </c>
      <c r="AN34">
        <v>245</v>
      </c>
      <c r="AO34">
        <v>0.62</v>
      </c>
      <c r="AP34">
        <v>0.52</v>
      </c>
      <c r="AQ34">
        <v>0.2</v>
      </c>
      <c r="AR34">
        <v>0.28999999999999998</v>
      </c>
      <c r="AS34">
        <v>0.35</v>
      </c>
      <c r="AT34">
        <v>0.24</v>
      </c>
      <c r="AU34">
        <v>3257</v>
      </c>
      <c r="AV34">
        <v>2705</v>
      </c>
      <c r="AW34">
        <v>61</v>
      </c>
      <c r="AX34">
        <v>28</v>
      </c>
      <c r="AY34">
        <v>28</v>
      </c>
      <c r="AZ34">
        <v>0</v>
      </c>
      <c r="BA34">
        <v>2</v>
      </c>
      <c r="BB34">
        <v>0</v>
      </c>
      <c r="BC34">
        <v>0</v>
      </c>
      <c r="BE34">
        <v>16</v>
      </c>
      <c r="BF34">
        <v>10</v>
      </c>
      <c r="BG34">
        <v>17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0</v>
      </c>
      <c r="BW34">
        <v>1</v>
      </c>
      <c r="BX34">
        <v>4</v>
      </c>
      <c r="BY34">
        <v>1</v>
      </c>
      <c r="BZ34">
        <v>14</v>
      </c>
      <c r="CA34">
        <v>7</v>
      </c>
      <c r="CB34">
        <v>20</v>
      </c>
      <c r="CC34">
        <v>32</v>
      </c>
      <c r="CD34">
        <v>38</v>
      </c>
      <c r="CE34">
        <v>43</v>
      </c>
      <c r="CF34">
        <v>76</v>
      </c>
    </row>
    <row r="35" spans="1:84" x14ac:dyDescent="0.2">
      <c r="A35" s="54">
        <v>43920</v>
      </c>
      <c r="B35" s="81">
        <v>43920</v>
      </c>
      <c r="C35">
        <v>6408</v>
      </c>
      <c r="D35">
        <v>3801</v>
      </c>
      <c r="E35">
        <v>784</v>
      </c>
      <c r="F35">
        <v>1577</v>
      </c>
      <c r="G35">
        <v>45</v>
      </c>
      <c r="H35">
        <v>116</v>
      </c>
      <c r="I35">
        <v>41</v>
      </c>
      <c r="J35">
        <v>44</v>
      </c>
      <c r="L35">
        <v>446</v>
      </c>
      <c r="M35">
        <v>43</v>
      </c>
      <c r="N35">
        <v>140</v>
      </c>
      <c r="O35">
        <v>571</v>
      </c>
      <c r="P35">
        <v>164</v>
      </c>
      <c r="Q35">
        <v>4845</v>
      </c>
      <c r="R35">
        <v>44206</v>
      </c>
      <c r="S35">
        <v>11482</v>
      </c>
      <c r="T35">
        <v>32953</v>
      </c>
      <c r="V35">
        <v>431</v>
      </c>
      <c r="W35">
        <v>41</v>
      </c>
      <c r="X35">
        <v>30</v>
      </c>
      <c r="Y35">
        <v>83</v>
      </c>
      <c r="Z35">
        <v>66</v>
      </c>
      <c r="AA35">
        <v>373</v>
      </c>
      <c r="AB35">
        <v>264</v>
      </c>
      <c r="AC35">
        <v>529</v>
      </c>
      <c r="AD35">
        <v>436</v>
      </c>
      <c r="AE35">
        <v>700</v>
      </c>
      <c r="AF35">
        <v>510</v>
      </c>
      <c r="AG35">
        <v>647</v>
      </c>
      <c r="AH35">
        <v>503</v>
      </c>
      <c r="AI35">
        <v>443</v>
      </c>
      <c r="AJ35">
        <v>458</v>
      </c>
      <c r="AK35">
        <v>308</v>
      </c>
      <c r="AL35">
        <v>360</v>
      </c>
      <c r="AM35">
        <v>388</v>
      </c>
      <c r="AN35">
        <v>269</v>
      </c>
      <c r="AO35">
        <v>0.61</v>
      </c>
      <c r="AP35">
        <v>0.51</v>
      </c>
      <c r="AQ35">
        <v>0.19</v>
      </c>
      <c r="AR35">
        <v>0.28999999999999998</v>
      </c>
      <c r="AS35">
        <v>0.35</v>
      </c>
      <c r="AT35">
        <v>0.24</v>
      </c>
      <c r="AU35">
        <v>3512</v>
      </c>
      <c r="AV35">
        <v>2896</v>
      </c>
      <c r="AW35">
        <v>74</v>
      </c>
      <c r="AX35">
        <v>34</v>
      </c>
      <c r="AY35">
        <v>30</v>
      </c>
      <c r="AZ35">
        <v>0</v>
      </c>
      <c r="BA35">
        <v>2</v>
      </c>
      <c r="BB35">
        <v>0</v>
      </c>
      <c r="BC35">
        <v>0</v>
      </c>
      <c r="BE35">
        <v>16</v>
      </c>
      <c r="BF35">
        <v>10</v>
      </c>
      <c r="BG35">
        <v>17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1</v>
      </c>
      <c r="BX35">
        <v>5</v>
      </c>
      <c r="BY35">
        <v>1</v>
      </c>
      <c r="BZ35">
        <v>15</v>
      </c>
      <c r="CA35">
        <v>8</v>
      </c>
      <c r="CB35">
        <v>23</v>
      </c>
      <c r="CC35">
        <v>40</v>
      </c>
      <c r="CD35">
        <v>45</v>
      </c>
      <c r="CE35">
        <v>52</v>
      </c>
      <c r="CF35">
        <v>88</v>
      </c>
    </row>
    <row r="36" spans="1:84" x14ac:dyDescent="0.2">
      <c r="A36" s="54">
        <v>43921</v>
      </c>
      <c r="B36" s="81">
        <v>43921</v>
      </c>
      <c r="C36">
        <v>7443</v>
      </c>
      <c r="D36">
        <v>4452</v>
      </c>
      <c r="E36">
        <v>911</v>
      </c>
      <c r="F36">
        <v>1799</v>
      </c>
      <c r="G36">
        <v>50</v>
      </c>
      <c r="H36">
        <v>137</v>
      </c>
      <c r="I36">
        <v>48</v>
      </c>
      <c r="J36">
        <v>46</v>
      </c>
      <c r="L36">
        <v>1035</v>
      </c>
      <c r="M36">
        <v>43</v>
      </c>
      <c r="N36">
        <v>160</v>
      </c>
      <c r="O36">
        <v>627</v>
      </c>
      <c r="P36">
        <v>188</v>
      </c>
      <c r="Q36">
        <v>4610</v>
      </c>
      <c r="R36">
        <v>52086</v>
      </c>
      <c r="S36">
        <v>19260</v>
      </c>
      <c r="T36">
        <v>40033</v>
      </c>
      <c r="V36">
        <v>504</v>
      </c>
      <c r="W36">
        <v>50</v>
      </c>
      <c r="X36">
        <v>44</v>
      </c>
      <c r="Y36">
        <v>104</v>
      </c>
      <c r="Z36">
        <v>80</v>
      </c>
      <c r="AA36">
        <v>437</v>
      </c>
      <c r="AB36">
        <v>318</v>
      </c>
      <c r="AC36">
        <v>610</v>
      </c>
      <c r="AD36">
        <v>505</v>
      </c>
      <c r="AE36">
        <v>798</v>
      </c>
      <c r="AF36">
        <v>585</v>
      </c>
      <c r="AG36">
        <v>773</v>
      </c>
      <c r="AH36">
        <v>573</v>
      </c>
      <c r="AI36">
        <v>513</v>
      </c>
      <c r="AJ36">
        <v>515</v>
      </c>
      <c r="AK36">
        <v>342</v>
      </c>
      <c r="AL36">
        <v>416</v>
      </c>
      <c r="AM36">
        <v>462</v>
      </c>
      <c r="AN36">
        <v>318</v>
      </c>
      <c r="AO36">
        <v>0.62</v>
      </c>
      <c r="AP36">
        <v>0.5</v>
      </c>
      <c r="AQ36">
        <v>0.19</v>
      </c>
      <c r="AR36">
        <v>0.28999999999999998</v>
      </c>
      <c r="AS36">
        <v>0.34</v>
      </c>
      <c r="AT36">
        <v>0.24</v>
      </c>
      <c r="AU36">
        <v>4089</v>
      </c>
      <c r="AV36">
        <v>3354</v>
      </c>
      <c r="AW36">
        <v>83</v>
      </c>
      <c r="AX36">
        <v>40</v>
      </c>
      <c r="AY36">
        <v>35</v>
      </c>
      <c r="AZ36">
        <v>0</v>
      </c>
      <c r="BA36">
        <v>2</v>
      </c>
      <c r="BB36">
        <v>0</v>
      </c>
      <c r="BC36">
        <v>0</v>
      </c>
      <c r="BE36">
        <v>16</v>
      </c>
      <c r="BF36">
        <v>10</v>
      </c>
      <c r="BG36">
        <v>17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</v>
      </c>
      <c r="BV36">
        <v>0</v>
      </c>
      <c r="BW36">
        <v>1</v>
      </c>
      <c r="BX36">
        <v>5</v>
      </c>
      <c r="BY36">
        <v>1</v>
      </c>
      <c r="BZ36">
        <v>16</v>
      </c>
      <c r="CA36">
        <v>13</v>
      </c>
      <c r="CB36">
        <v>25</v>
      </c>
      <c r="CC36">
        <v>47</v>
      </c>
      <c r="CD36">
        <v>50</v>
      </c>
      <c r="CE36">
        <v>64</v>
      </c>
      <c r="CF36">
        <v>96</v>
      </c>
    </row>
    <row r="37" spans="1:84" x14ac:dyDescent="0.2">
      <c r="A37" s="54">
        <v>43922</v>
      </c>
      <c r="B37" s="81">
        <v>43922</v>
      </c>
      <c r="C37">
        <v>8251</v>
      </c>
      <c r="D37">
        <v>4910</v>
      </c>
      <c r="E37">
        <v>1043</v>
      </c>
      <c r="F37">
        <v>1998</v>
      </c>
      <c r="G37">
        <v>54</v>
      </c>
      <c r="H37">
        <v>146</v>
      </c>
      <c r="I37">
        <v>52</v>
      </c>
      <c r="J37">
        <v>48</v>
      </c>
      <c r="L37">
        <v>808</v>
      </c>
      <c r="M37">
        <v>43</v>
      </c>
      <c r="N37">
        <v>187</v>
      </c>
      <c r="O37">
        <v>726</v>
      </c>
      <c r="P37">
        <v>230</v>
      </c>
      <c r="Q37">
        <v>4957</v>
      </c>
      <c r="R37">
        <v>59457</v>
      </c>
      <c r="S37">
        <v>20275</v>
      </c>
      <c r="T37">
        <v>46249</v>
      </c>
      <c r="V37">
        <v>532</v>
      </c>
      <c r="W37">
        <v>55</v>
      </c>
      <c r="X37">
        <v>49</v>
      </c>
      <c r="Y37">
        <v>116</v>
      </c>
      <c r="Z37">
        <v>89</v>
      </c>
      <c r="AA37">
        <v>470</v>
      </c>
      <c r="AB37">
        <v>355</v>
      </c>
      <c r="AC37">
        <v>677</v>
      </c>
      <c r="AD37">
        <v>543</v>
      </c>
      <c r="AE37">
        <v>879</v>
      </c>
      <c r="AF37">
        <v>641</v>
      </c>
      <c r="AG37">
        <v>840</v>
      </c>
      <c r="AH37">
        <v>636</v>
      </c>
      <c r="AI37">
        <v>569</v>
      </c>
      <c r="AJ37">
        <v>564</v>
      </c>
      <c r="AK37">
        <v>378</v>
      </c>
      <c r="AL37">
        <v>455</v>
      </c>
      <c r="AM37">
        <v>554</v>
      </c>
      <c r="AN37">
        <v>381</v>
      </c>
      <c r="AO37">
        <v>0.61</v>
      </c>
      <c r="AP37">
        <v>0.49</v>
      </c>
      <c r="AQ37">
        <v>0.19</v>
      </c>
      <c r="AR37">
        <v>0.28999999999999998</v>
      </c>
      <c r="AS37">
        <v>0.33</v>
      </c>
      <c r="AT37">
        <v>0.24</v>
      </c>
      <c r="AU37">
        <v>4538</v>
      </c>
      <c r="AV37">
        <v>3713</v>
      </c>
      <c r="AW37">
        <v>95</v>
      </c>
      <c r="AX37">
        <v>52</v>
      </c>
      <c r="AY37">
        <v>38</v>
      </c>
      <c r="AZ37">
        <v>0</v>
      </c>
      <c r="BA37">
        <v>2</v>
      </c>
      <c r="BB37">
        <v>0</v>
      </c>
      <c r="BC37">
        <v>0</v>
      </c>
      <c r="BE37">
        <v>16</v>
      </c>
      <c r="BF37">
        <v>10</v>
      </c>
      <c r="BG37">
        <v>17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</v>
      </c>
      <c r="BV37">
        <v>0</v>
      </c>
      <c r="BW37">
        <v>1</v>
      </c>
      <c r="BX37">
        <v>6</v>
      </c>
      <c r="BY37">
        <v>1</v>
      </c>
      <c r="BZ37">
        <v>16</v>
      </c>
      <c r="CA37">
        <v>14</v>
      </c>
      <c r="CB37">
        <v>27</v>
      </c>
      <c r="CC37">
        <v>58</v>
      </c>
      <c r="CD37">
        <v>62</v>
      </c>
      <c r="CE37">
        <v>76</v>
      </c>
      <c r="CF37">
        <v>111</v>
      </c>
    </row>
    <row r="38" spans="1:84" x14ac:dyDescent="0.2">
      <c r="A38" s="54">
        <v>43923</v>
      </c>
      <c r="B38" s="81">
        <v>43923</v>
      </c>
      <c r="C38">
        <v>9034</v>
      </c>
      <c r="D38">
        <v>5338</v>
      </c>
      <c r="E38">
        <v>1161</v>
      </c>
      <c r="F38">
        <v>2207</v>
      </c>
      <c r="G38">
        <v>59</v>
      </c>
      <c r="H38">
        <v>164</v>
      </c>
      <c r="I38">
        <v>57</v>
      </c>
      <c r="J38">
        <v>48</v>
      </c>
      <c r="L38">
        <v>783</v>
      </c>
      <c r="M38">
        <v>68</v>
      </c>
      <c r="N38">
        <v>209</v>
      </c>
      <c r="O38">
        <v>1042</v>
      </c>
      <c r="P38">
        <v>240</v>
      </c>
      <c r="Q38">
        <v>4958</v>
      </c>
      <c r="R38">
        <v>66895</v>
      </c>
      <c r="S38">
        <v>21798</v>
      </c>
      <c r="T38">
        <v>52903</v>
      </c>
      <c r="V38">
        <v>550</v>
      </c>
      <c r="W38">
        <v>63</v>
      </c>
      <c r="X38">
        <v>52</v>
      </c>
      <c r="Y38">
        <v>122</v>
      </c>
      <c r="Z38">
        <v>97</v>
      </c>
      <c r="AA38">
        <v>506</v>
      </c>
      <c r="AB38">
        <v>390</v>
      </c>
      <c r="AC38">
        <v>735</v>
      </c>
      <c r="AD38">
        <v>593</v>
      </c>
      <c r="AE38">
        <v>970</v>
      </c>
      <c r="AF38">
        <v>681</v>
      </c>
      <c r="AG38">
        <v>929</v>
      </c>
      <c r="AH38">
        <v>701</v>
      </c>
      <c r="AI38">
        <v>622</v>
      </c>
      <c r="AJ38">
        <v>605</v>
      </c>
      <c r="AK38">
        <v>402</v>
      </c>
      <c r="AL38">
        <v>490</v>
      </c>
      <c r="AM38">
        <v>641</v>
      </c>
      <c r="AN38">
        <v>435</v>
      </c>
      <c r="AO38">
        <v>0.6</v>
      </c>
      <c r="AP38">
        <v>0.49</v>
      </c>
      <c r="AQ38">
        <v>0.19</v>
      </c>
      <c r="AR38">
        <v>0.28000000000000003</v>
      </c>
      <c r="AS38">
        <v>0.33</v>
      </c>
      <c r="AT38">
        <v>0.25</v>
      </c>
      <c r="AU38">
        <v>4990</v>
      </c>
      <c r="AV38">
        <v>4044</v>
      </c>
      <c r="AW38">
        <v>107</v>
      </c>
      <c r="AX38">
        <v>55</v>
      </c>
      <c r="AY38">
        <v>44</v>
      </c>
      <c r="AZ38">
        <v>0</v>
      </c>
      <c r="BA38">
        <v>3</v>
      </c>
      <c r="BB38">
        <v>0</v>
      </c>
      <c r="BC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0</v>
      </c>
      <c r="BW38">
        <v>2</v>
      </c>
      <c r="BX38">
        <v>6</v>
      </c>
      <c r="BY38">
        <v>2</v>
      </c>
      <c r="BZ38">
        <v>16</v>
      </c>
      <c r="CA38">
        <v>15</v>
      </c>
      <c r="CB38">
        <v>30</v>
      </c>
      <c r="CC38">
        <v>63</v>
      </c>
      <c r="CD38">
        <v>73</v>
      </c>
      <c r="CE38">
        <v>84</v>
      </c>
      <c r="CF38">
        <v>125</v>
      </c>
    </row>
    <row r="39" spans="1:84" x14ac:dyDescent="0.2">
      <c r="A39" s="54">
        <v>43924</v>
      </c>
      <c r="B39" s="81">
        <v>43924</v>
      </c>
      <c r="C39">
        <v>9886</v>
      </c>
      <c r="D39">
        <v>5899</v>
      </c>
      <c r="E39">
        <v>1286</v>
      </c>
      <c r="F39">
        <v>2347</v>
      </c>
      <c r="G39">
        <v>62</v>
      </c>
      <c r="H39">
        <v>179</v>
      </c>
      <c r="I39">
        <v>63</v>
      </c>
      <c r="J39">
        <v>50</v>
      </c>
      <c r="L39">
        <v>852</v>
      </c>
      <c r="M39">
        <v>68</v>
      </c>
      <c r="N39">
        <v>246</v>
      </c>
      <c r="O39">
        <v>1058</v>
      </c>
      <c r="P39">
        <v>245</v>
      </c>
      <c r="Q39">
        <v>5392</v>
      </c>
      <c r="R39">
        <v>74377</v>
      </c>
      <c r="S39">
        <v>22556</v>
      </c>
      <c r="T39">
        <v>59099</v>
      </c>
      <c r="V39">
        <v>576</v>
      </c>
      <c r="W39">
        <v>65</v>
      </c>
      <c r="X39">
        <v>68</v>
      </c>
      <c r="Y39">
        <v>132</v>
      </c>
      <c r="Z39">
        <v>104</v>
      </c>
      <c r="AA39">
        <v>580</v>
      </c>
      <c r="AB39">
        <v>425</v>
      </c>
      <c r="AC39">
        <v>825</v>
      </c>
      <c r="AD39">
        <v>648</v>
      </c>
      <c r="AE39">
        <v>1093</v>
      </c>
      <c r="AF39">
        <v>734</v>
      </c>
      <c r="AG39">
        <v>1025</v>
      </c>
      <c r="AH39">
        <v>761</v>
      </c>
      <c r="AI39">
        <v>679</v>
      </c>
      <c r="AJ39">
        <v>646</v>
      </c>
      <c r="AK39">
        <v>420</v>
      </c>
      <c r="AL39">
        <v>525</v>
      </c>
      <c r="AM39">
        <v>690</v>
      </c>
      <c r="AN39">
        <v>466</v>
      </c>
      <c r="AO39">
        <v>0.6</v>
      </c>
      <c r="AP39">
        <v>0.48</v>
      </c>
      <c r="AQ39">
        <v>0.18</v>
      </c>
      <c r="AR39">
        <v>0.28999999999999998</v>
      </c>
      <c r="AS39">
        <v>0.33</v>
      </c>
      <c r="AT39">
        <v>0.25</v>
      </c>
      <c r="AU39">
        <v>5509</v>
      </c>
      <c r="AV39">
        <v>4377</v>
      </c>
      <c r="AW39">
        <v>130</v>
      </c>
      <c r="AX39">
        <v>61</v>
      </c>
      <c r="AY39">
        <v>51</v>
      </c>
      <c r="AZ39">
        <v>1</v>
      </c>
      <c r="BA39">
        <v>3</v>
      </c>
      <c r="BB39">
        <v>0</v>
      </c>
      <c r="BC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0</v>
      </c>
      <c r="BW39">
        <v>2</v>
      </c>
      <c r="BX39">
        <v>7</v>
      </c>
      <c r="BY39">
        <v>3</v>
      </c>
      <c r="BZ39">
        <v>18</v>
      </c>
      <c r="CA39">
        <v>23</v>
      </c>
      <c r="CB39">
        <v>35</v>
      </c>
      <c r="CC39">
        <v>73</v>
      </c>
      <c r="CD39">
        <v>83</v>
      </c>
      <c r="CE39">
        <v>103</v>
      </c>
      <c r="CF39">
        <v>143</v>
      </c>
    </row>
    <row r="40" spans="1:84" x14ac:dyDescent="0.2">
      <c r="A40" s="54">
        <v>43925</v>
      </c>
      <c r="B40" s="81">
        <v>43925</v>
      </c>
      <c r="C40">
        <v>10524</v>
      </c>
      <c r="D40">
        <v>6280</v>
      </c>
      <c r="E40">
        <v>1372</v>
      </c>
      <c r="F40">
        <v>2513</v>
      </c>
      <c r="G40">
        <v>63</v>
      </c>
      <c r="H40">
        <v>182</v>
      </c>
      <c r="I40">
        <v>63</v>
      </c>
      <c r="J40">
        <v>51</v>
      </c>
      <c r="L40">
        <v>638</v>
      </c>
      <c r="M40">
        <v>75</v>
      </c>
      <c r="N40">
        <v>266</v>
      </c>
      <c r="O40">
        <v>1075</v>
      </c>
      <c r="P40">
        <v>251</v>
      </c>
      <c r="Q40">
        <v>5518</v>
      </c>
      <c r="R40">
        <v>81087</v>
      </c>
      <c r="S40">
        <v>22858</v>
      </c>
      <c r="T40">
        <v>65045</v>
      </c>
      <c r="V40">
        <v>603</v>
      </c>
      <c r="W40">
        <v>74</v>
      </c>
      <c r="X40">
        <v>76</v>
      </c>
      <c r="Y40">
        <v>137</v>
      </c>
      <c r="Z40">
        <v>115</v>
      </c>
      <c r="AA40">
        <v>632</v>
      </c>
      <c r="AB40">
        <v>450</v>
      </c>
      <c r="AC40">
        <v>877</v>
      </c>
      <c r="AD40">
        <v>690</v>
      </c>
      <c r="AE40">
        <v>1157</v>
      </c>
      <c r="AF40">
        <v>771</v>
      </c>
      <c r="AG40">
        <v>1095</v>
      </c>
      <c r="AH40">
        <v>813</v>
      </c>
      <c r="AI40">
        <v>723</v>
      </c>
      <c r="AJ40">
        <v>673</v>
      </c>
      <c r="AK40">
        <v>450</v>
      </c>
      <c r="AL40">
        <v>549</v>
      </c>
      <c r="AM40">
        <v>747</v>
      </c>
      <c r="AN40">
        <v>495</v>
      </c>
      <c r="AO40">
        <v>0.6</v>
      </c>
      <c r="AP40">
        <v>0.47</v>
      </c>
      <c r="AQ40">
        <v>0.18</v>
      </c>
      <c r="AR40">
        <v>0.28000000000000003</v>
      </c>
      <c r="AS40">
        <v>0.32</v>
      </c>
      <c r="AT40">
        <v>0.25</v>
      </c>
      <c r="AU40">
        <v>5892</v>
      </c>
      <c r="AV40">
        <v>4632</v>
      </c>
      <c r="AW40">
        <v>141</v>
      </c>
      <c r="AX40">
        <v>66</v>
      </c>
      <c r="AY40">
        <v>54</v>
      </c>
      <c r="AZ40">
        <v>0</v>
      </c>
      <c r="BA40">
        <v>5</v>
      </c>
      <c r="BB40">
        <v>0</v>
      </c>
      <c r="BC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</v>
      </c>
      <c r="BV40">
        <v>1</v>
      </c>
      <c r="BW40">
        <v>2</v>
      </c>
      <c r="BX40">
        <v>6</v>
      </c>
      <c r="BY40">
        <v>4</v>
      </c>
      <c r="BZ40">
        <v>20</v>
      </c>
      <c r="CA40">
        <v>22</v>
      </c>
      <c r="CB40">
        <v>38</v>
      </c>
      <c r="CC40">
        <v>86</v>
      </c>
      <c r="CD40">
        <v>84</v>
      </c>
      <c r="CE40">
        <v>117</v>
      </c>
      <c r="CF40">
        <v>149</v>
      </c>
    </row>
    <row r="41" spans="1:84" x14ac:dyDescent="0.2">
      <c r="A41" s="54">
        <v>43926</v>
      </c>
      <c r="B41" s="81">
        <v>43926</v>
      </c>
      <c r="C41">
        <v>11278</v>
      </c>
      <c r="D41">
        <v>6530</v>
      </c>
      <c r="E41">
        <v>1442</v>
      </c>
      <c r="F41">
        <v>2904</v>
      </c>
      <c r="G41">
        <v>82</v>
      </c>
      <c r="H41">
        <v>201</v>
      </c>
      <c r="I41">
        <v>67</v>
      </c>
      <c r="J41">
        <v>52</v>
      </c>
      <c r="L41">
        <v>754</v>
      </c>
      <c r="M41">
        <v>75</v>
      </c>
      <c r="N41">
        <v>295</v>
      </c>
      <c r="O41">
        <v>1084</v>
      </c>
      <c r="P41">
        <v>267</v>
      </c>
      <c r="Q41">
        <v>4962</v>
      </c>
      <c r="R41">
        <v>86370</v>
      </c>
      <c r="S41">
        <v>23209</v>
      </c>
      <c r="T41">
        <v>70130</v>
      </c>
      <c r="V41">
        <v>619</v>
      </c>
      <c r="W41">
        <v>81</v>
      </c>
      <c r="X41">
        <v>81</v>
      </c>
      <c r="Y41">
        <v>153</v>
      </c>
      <c r="Z41">
        <v>123</v>
      </c>
      <c r="AA41">
        <v>692</v>
      </c>
      <c r="AB41">
        <v>487</v>
      </c>
      <c r="AC41">
        <v>933</v>
      </c>
      <c r="AD41">
        <v>738</v>
      </c>
      <c r="AE41">
        <v>1232</v>
      </c>
      <c r="AF41">
        <v>826</v>
      </c>
      <c r="AG41">
        <v>1170</v>
      </c>
      <c r="AH41">
        <v>863</v>
      </c>
      <c r="AI41">
        <v>777</v>
      </c>
      <c r="AJ41">
        <v>714</v>
      </c>
      <c r="AK41">
        <v>479</v>
      </c>
      <c r="AL41">
        <v>580</v>
      </c>
      <c r="AM41">
        <v>817</v>
      </c>
      <c r="AN41">
        <v>532</v>
      </c>
      <c r="AO41">
        <v>0.6</v>
      </c>
      <c r="AP41">
        <v>0.46</v>
      </c>
      <c r="AQ41">
        <v>0.17</v>
      </c>
      <c r="AR41">
        <v>0.28999999999999998</v>
      </c>
      <c r="AS41">
        <v>0.32</v>
      </c>
      <c r="AT41">
        <v>0.25</v>
      </c>
      <c r="AU41">
        <v>6334</v>
      </c>
      <c r="AV41">
        <v>4944</v>
      </c>
      <c r="AW41">
        <v>158</v>
      </c>
      <c r="AX41">
        <v>72</v>
      </c>
      <c r="AY41">
        <v>58</v>
      </c>
      <c r="AZ41">
        <v>0</v>
      </c>
      <c r="BA41">
        <v>7</v>
      </c>
      <c r="BB41">
        <v>0</v>
      </c>
      <c r="BC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</v>
      </c>
      <c r="BV41">
        <v>1</v>
      </c>
      <c r="BW41">
        <v>2</v>
      </c>
      <c r="BX41">
        <v>6</v>
      </c>
      <c r="BY41">
        <v>6</v>
      </c>
      <c r="BZ41">
        <v>21</v>
      </c>
      <c r="CA41">
        <v>24</v>
      </c>
      <c r="CB41">
        <v>42</v>
      </c>
      <c r="CC41">
        <v>92</v>
      </c>
      <c r="CD41">
        <v>98</v>
      </c>
      <c r="CE41">
        <v>127</v>
      </c>
      <c r="CF41">
        <v>168</v>
      </c>
    </row>
    <row r="42" spans="1:84" x14ac:dyDescent="0.2">
      <c r="A42" s="54">
        <v>43927</v>
      </c>
      <c r="B42" s="81">
        <v>43927</v>
      </c>
      <c r="C42">
        <v>11730</v>
      </c>
      <c r="D42">
        <v>6706</v>
      </c>
      <c r="E42">
        <v>1521</v>
      </c>
      <c r="F42">
        <v>3070</v>
      </c>
      <c r="G42">
        <v>84</v>
      </c>
      <c r="H42">
        <v>229</v>
      </c>
      <c r="I42">
        <v>68</v>
      </c>
      <c r="J42">
        <v>52</v>
      </c>
      <c r="L42">
        <v>452</v>
      </c>
      <c r="M42">
        <v>140</v>
      </c>
      <c r="N42">
        <v>311</v>
      </c>
      <c r="O42">
        <v>1099</v>
      </c>
      <c r="P42">
        <v>270</v>
      </c>
      <c r="Q42">
        <v>4500</v>
      </c>
      <c r="R42">
        <v>91794</v>
      </c>
      <c r="S42">
        <v>23470</v>
      </c>
      <c r="T42">
        <v>75564</v>
      </c>
      <c r="V42">
        <v>623</v>
      </c>
      <c r="W42">
        <v>87</v>
      </c>
      <c r="X42">
        <v>87</v>
      </c>
      <c r="Y42">
        <v>155</v>
      </c>
      <c r="Z42">
        <v>130</v>
      </c>
      <c r="AA42">
        <v>708</v>
      </c>
      <c r="AB42">
        <v>507</v>
      </c>
      <c r="AC42">
        <v>963</v>
      </c>
      <c r="AD42">
        <v>768</v>
      </c>
      <c r="AE42">
        <v>1269</v>
      </c>
      <c r="AF42">
        <v>860</v>
      </c>
      <c r="AG42">
        <v>1217</v>
      </c>
      <c r="AH42">
        <v>883</v>
      </c>
      <c r="AI42">
        <v>802</v>
      </c>
      <c r="AJ42">
        <v>733</v>
      </c>
      <c r="AK42">
        <v>503</v>
      </c>
      <c r="AL42">
        <v>599</v>
      </c>
      <c r="AM42">
        <v>897</v>
      </c>
      <c r="AN42">
        <v>562</v>
      </c>
      <c r="AO42">
        <v>0.6</v>
      </c>
      <c r="AP42">
        <v>0.46</v>
      </c>
      <c r="AQ42">
        <v>0.17</v>
      </c>
      <c r="AR42">
        <v>0.28000000000000003</v>
      </c>
      <c r="AS42">
        <v>0.32</v>
      </c>
      <c r="AT42">
        <v>0.24</v>
      </c>
      <c r="AU42">
        <v>6601</v>
      </c>
      <c r="AV42">
        <v>5129</v>
      </c>
      <c r="AW42">
        <v>168</v>
      </c>
      <c r="AX42">
        <v>76</v>
      </c>
      <c r="AY42">
        <v>60</v>
      </c>
      <c r="AZ42">
        <v>0</v>
      </c>
      <c r="BA42">
        <v>7</v>
      </c>
      <c r="BB42">
        <v>0</v>
      </c>
      <c r="BC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</v>
      </c>
      <c r="BV42">
        <v>1</v>
      </c>
      <c r="BW42">
        <v>2</v>
      </c>
      <c r="BX42">
        <v>6</v>
      </c>
      <c r="BY42">
        <v>7</v>
      </c>
      <c r="BZ42">
        <v>22</v>
      </c>
      <c r="CA42">
        <v>26</v>
      </c>
      <c r="CB42">
        <v>45</v>
      </c>
      <c r="CC42">
        <v>99</v>
      </c>
      <c r="CD42">
        <v>100</v>
      </c>
      <c r="CE42">
        <v>137</v>
      </c>
      <c r="CF42">
        <v>174</v>
      </c>
    </row>
    <row r="43" spans="1:84" x14ac:dyDescent="0.2">
      <c r="A43" s="54">
        <v>43928</v>
      </c>
      <c r="B43" s="81">
        <v>43928</v>
      </c>
      <c r="C43">
        <v>12442</v>
      </c>
      <c r="D43">
        <v>7052</v>
      </c>
      <c r="E43">
        <v>1766</v>
      </c>
      <c r="F43">
        <v>3185</v>
      </c>
      <c r="G43">
        <v>85</v>
      </c>
      <c r="H43">
        <v>234</v>
      </c>
      <c r="I43">
        <v>68</v>
      </c>
      <c r="J43">
        <v>52</v>
      </c>
      <c r="L43">
        <v>712</v>
      </c>
      <c r="M43">
        <v>184</v>
      </c>
      <c r="N43">
        <v>345</v>
      </c>
      <c r="O43">
        <v>1180</v>
      </c>
      <c r="P43">
        <v>271</v>
      </c>
      <c r="Q43">
        <v>4442</v>
      </c>
      <c r="R43">
        <v>99730</v>
      </c>
      <c r="S43">
        <v>25070</v>
      </c>
      <c r="T43">
        <v>82846</v>
      </c>
      <c r="V43">
        <v>637</v>
      </c>
      <c r="W43">
        <v>87</v>
      </c>
      <c r="X43">
        <v>92</v>
      </c>
      <c r="Y43">
        <v>166</v>
      </c>
      <c r="Z43">
        <v>140</v>
      </c>
      <c r="AA43">
        <v>756</v>
      </c>
      <c r="AB43">
        <v>538</v>
      </c>
      <c r="AC43">
        <v>1021</v>
      </c>
      <c r="AD43">
        <v>797</v>
      </c>
      <c r="AE43">
        <v>1338</v>
      </c>
      <c r="AF43">
        <v>901</v>
      </c>
      <c r="AG43">
        <v>1296</v>
      </c>
      <c r="AH43">
        <v>920</v>
      </c>
      <c r="AI43">
        <v>845</v>
      </c>
      <c r="AJ43">
        <v>769</v>
      </c>
      <c r="AK43">
        <v>530</v>
      </c>
      <c r="AL43">
        <v>629</v>
      </c>
      <c r="AM43">
        <v>1012</v>
      </c>
      <c r="AN43">
        <v>605</v>
      </c>
      <c r="AO43">
        <v>0.59</v>
      </c>
      <c r="AP43">
        <v>0.46</v>
      </c>
      <c r="AQ43">
        <v>0.17</v>
      </c>
      <c r="AR43">
        <v>0.28000000000000003</v>
      </c>
      <c r="AS43">
        <v>0.31</v>
      </c>
      <c r="AT43">
        <v>0.24</v>
      </c>
      <c r="AU43">
        <v>7051</v>
      </c>
      <c r="AV43">
        <v>5391</v>
      </c>
      <c r="AW43">
        <v>186</v>
      </c>
      <c r="AX43">
        <v>88</v>
      </c>
      <c r="AY43">
        <v>64</v>
      </c>
      <c r="AZ43">
        <v>0</v>
      </c>
      <c r="BA43">
        <v>7</v>
      </c>
      <c r="BB43">
        <v>0</v>
      </c>
      <c r="BC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</v>
      </c>
      <c r="BV43">
        <v>1</v>
      </c>
      <c r="BW43">
        <v>2</v>
      </c>
      <c r="BX43">
        <v>7</v>
      </c>
      <c r="BY43">
        <v>10</v>
      </c>
      <c r="BZ43">
        <v>25</v>
      </c>
      <c r="CA43">
        <v>28</v>
      </c>
      <c r="CB43">
        <v>50</v>
      </c>
      <c r="CC43">
        <v>114</v>
      </c>
      <c r="CD43">
        <v>105</v>
      </c>
      <c r="CE43">
        <v>157</v>
      </c>
      <c r="CF43">
        <v>188</v>
      </c>
    </row>
    <row r="44" spans="1:84" x14ac:dyDescent="0.2">
      <c r="A44" s="54">
        <v>43929</v>
      </c>
      <c r="B44" s="81">
        <v>43929</v>
      </c>
      <c r="C44">
        <v>13141</v>
      </c>
      <c r="D44">
        <v>7386</v>
      </c>
      <c r="E44">
        <v>1865</v>
      </c>
      <c r="F44">
        <v>3424</v>
      </c>
      <c r="G44">
        <v>93</v>
      </c>
      <c r="H44">
        <v>251</v>
      </c>
      <c r="I44">
        <v>70</v>
      </c>
      <c r="J44">
        <v>52</v>
      </c>
      <c r="L44">
        <v>699</v>
      </c>
      <c r="M44">
        <v>196</v>
      </c>
      <c r="N44">
        <v>380</v>
      </c>
      <c r="O44">
        <v>1211</v>
      </c>
      <c r="P44">
        <v>245</v>
      </c>
      <c r="Q44">
        <v>5903</v>
      </c>
      <c r="R44">
        <v>104886</v>
      </c>
      <c r="S44">
        <v>24481</v>
      </c>
      <c r="T44">
        <v>85842</v>
      </c>
      <c r="V44">
        <v>637</v>
      </c>
      <c r="W44">
        <v>95</v>
      </c>
      <c r="X44">
        <v>97</v>
      </c>
      <c r="Y44">
        <v>175</v>
      </c>
      <c r="Z44">
        <v>148</v>
      </c>
      <c r="AA44">
        <v>796</v>
      </c>
      <c r="AB44">
        <v>567</v>
      </c>
      <c r="AC44">
        <v>1093</v>
      </c>
      <c r="AD44">
        <v>831</v>
      </c>
      <c r="AE44">
        <v>1423</v>
      </c>
      <c r="AF44">
        <v>957</v>
      </c>
      <c r="AG44">
        <v>1386</v>
      </c>
      <c r="AH44">
        <v>966</v>
      </c>
      <c r="AI44">
        <v>896</v>
      </c>
      <c r="AJ44">
        <v>814</v>
      </c>
      <c r="AK44">
        <v>568</v>
      </c>
      <c r="AL44">
        <v>658</v>
      </c>
      <c r="AM44">
        <v>1052</v>
      </c>
      <c r="AN44">
        <v>619</v>
      </c>
      <c r="AO44">
        <v>0.59</v>
      </c>
      <c r="AP44">
        <v>0.46</v>
      </c>
      <c r="AQ44">
        <v>0.17</v>
      </c>
      <c r="AR44">
        <v>0.28000000000000003</v>
      </c>
      <c r="AS44">
        <v>0.31</v>
      </c>
      <c r="AT44">
        <v>0.24</v>
      </c>
      <c r="AU44">
        <v>7484</v>
      </c>
      <c r="AV44">
        <v>5657</v>
      </c>
      <c r="AW44">
        <v>208</v>
      </c>
      <c r="AX44">
        <v>96</v>
      </c>
      <c r="AY44">
        <v>68</v>
      </c>
      <c r="AZ44">
        <v>0</v>
      </c>
      <c r="BA44">
        <v>8</v>
      </c>
      <c r="BB44">
        <v>0</v>
      </c>
      <c r="BC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</v>
      </c>
      <c r="BV44">
        <v>1</v>
      </c>
      <c r="BW44">
        <v>2</v>
      </c>
      <c r="BX44">
        <v>8</v>
      </c>
      <c r="BY44">
        <v>12</v>
      </c>
      <c r="BZ44">
        <v>26</v>
      </c>
      <c r="CA44">
        <v>34</v>
      </c>
      <c r="CB44">
        <v>53</v>
      </c>
      <c r="CC44">
        <v>125</v>
      </c>
      <c r="CD44">
        <v>116</v>
      </c>
      <c r="CE44">
        <v>176</v>
      </c>
      <c r="CF44">
        <v>204</v>
      </c>
    </row>
    <row r="45" spans="1:84" x14ac:dyDescent="0.2">
      <c r="A45" s="54">
        <v>43930</v>
      </c>
      <c r="B45" s="81">
        <v>43930</v>
      </c>
      <c r="C45">
        <v>13956</v>
      </c>
      <c r="D45">
        <v>8102</v>
      </c>
      <c r="E45">
        <v>1905</v>
      </c>
      <c r="F45">
        <v>3451</v>
      </c>
      <c r="G45">
        <v>94</v>
      </c>
      <c r="H45">
        <v>260</v>
      </c>
      <c r="I45">
        <v>91</v>
      </c>
      <c r="J45">
        <v>53</v>
      </c>
      <c r="L45">
        <v>815</v>
      </c>
      <c r="M45">
        <v>205</v>
      </c>
      <c r="N45">
        <v>409</v>
      </c>
      <c r="O45">
        <v>1173</v>
      </c>
      <c r="P45">
        <v>241</v>
      </c>
      <c r="Q45">
        <v>3801</v>
      </c>
      <c r="R45">
        <v>115158</v>
      </c>
      <c r="S45">
        <v>24708</v>
      </c>
      <c r="T45">
        <v>97401</v>
      </c>
      <c r="V45">
        <v>642</v>
      </c>
      <c r="W45">
        <v>101</v>
      </c>
      <c r="X45">
        <v>105</v>
      </c>
      <c r="Y45">
        <v>190</v>
      </c>
      <c r="Z45">
        <v>161</v>
      </c>
      <c r="AA45">
        <v>846</v>
      </c>
      <c r="AB45">
        <v>598</v>
      </c>
      <c r="AC45">
        <v>1141</v>
      </c>
      <c r="AD45">
        <v>872</v>
      </c>
      <c r="AE45">
        <v>1483</v>
      </c>
      <c r="AF45">
        <v>1000</v>
      </c>
      <c r="AG45">
        <v>1452</v>
      </c>
      <c r="AH45">
        <v>1005</v>
      </c>
      <c r="AI45">
        <v>938</v>
      </c>
      <c r="AJ45">
        <v>842</v>
      </c>
      <c r="AK45">
        <v>608</v>
      </c>
      <c r="AL45">
        <v>676</v>
      </c>
      <c r="AM45">
        <v>1235</v>
      </c>
      <c r="AN45">
        <v>703</v>
      </c>
      <c r="AO45">
        <v>0.57999999999999996</v>
      </c>
      <c r="AP45">
        <v>0.45</v>
      </c>
      <c r="AQ45">
        <v>0.17</v>
      </c>
      <c r="AR45">
        <v>0.28000000000000003</v>
      </c>
      <c r="AS45">
        <v>0.31</v>
      </c>
      <c r="AT45">
        <v>0.23</v>
      </c>
      <c r="AU45">
        <v>7994</v>
      </c>
      <c r="AV45">
        <v>5962</v>
      </c>
      <c r="AW45">
        <v>224</v>
      </c>
      <c r="AX45">
        <v>104</v>
      </c>
      <c r="AY45">
        <v>72</v>
      </c>
      <c r="AZ45">
        <v>0</v>
      </c>
      <c r="BA45">
        <v>8</v>
      </c>
      <c r="BB45">
        <v>1</v>
      </c>
      <c r="BC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</v>
      </c>
      <c r="BV45">
        <v>1</v>
      </c>
      <c r="BW45">
        <v>2</v>
      </c>
      <c r="BX45">
        <v>8</v>
      </c>
      <c r="BY45">
        <v>12</v>
      </c>
      <c r="BZ45">
        <v>30</v>
      </c>
      <c r="CA45">
        <v>34</v>
      </c>
      <c r="CB45">
        <v>54</v>
      </c>
      <c r="CC45">
        <v>139</v>
      </c>
      <c r="CD45">
        <v>126</v>
      </c>
      <c r="CE45">
        <v>190</v>
      </c>
      <c r="CF45">
        <v>219</v>
      </c>
    </row>
    <row r="46" spans="1:84" x14ac:dyDescent="0.2">
      <c r="A46" s="54">
        <v>43931</v>
      </c>
      <c r="B46" s="81">
        <v>43931</v>
      </c>
      <c r="C46">
        <v>15472</v>
      </c>
      <c r="D46">
        <v>8897</v>
      </c>
      <c r="E46">
        <v>2197</v>
      </c>
      <c r="F46">
        <v>3821</v>
      </c>
      <c r="G46">
        <v>125</v>
      </c>
      <c r="H46">
        <v>279</v>
      </c>
      <c r="I46">
        <v>94</v>
      </c>
      <c r="J46">
        <v>59</v>
      </c>
      <c r="L46">
        <v>1516</v>
      </c>
      <c r="M46">
        <v>233</v>
      </c>
      <c r="N46">
        <v>435</v>
      </c>
      <c r="O46">
        <v>1179</v>
      </c>
      <c r="P46">
        <v>226</v>
      </c>
      <c r="Q46">
        <v>4509</v>
      </c>
      <c r="R46">
        <v>123564</v>
      </c>
      <c r="S46">
        <v>25914</v>
      </c>
      <c r="T46">
        <v>103583</v>
      </c>
      <c r="V46">
        <v>660</v>
      </c>
      <c r="W46">
        <v>119</v>
      </c>
      <c r="X46">
        <v>126</v>
      </c>
      <c r="Y46">
        <v>214</v>
      </c>
      <c r="Z46">
        <v>186</v>
      </c>
      <c r="AA46">
        <v>959</v>
      </c>
      <c r="AB46">
        <v>649</v>
      </c>
      <c r="AC46">
        <v>1261</v>
      </c>
      <c r="AD46">
        <v>954</v>
      </c>
      <c r="AE46">
        <v>1641</v>
      </c>
      <c r="AF46">
        <v>1094</v>
      </c>
      <c r="AG46">
        <v>1619</v>
      </c>
      <c r="AH46">
        <v>1093</v>
      </c>
      <c r="AI46">
        <v>1035</v>
      </c>
      <c r="AJ46">
        <v>924</v>
      </c>
      <c r="AK46">
        <v>682</v>
      </c>
      <c r="AL46">
        <v>724</v>
      </c>
      <c r="AM46">
        <v>1415</v>
      </c>
      <c r="AN46">
        <v>777</v>
      </c>
      <c r="AO46">
        <v>0.56999999999999995</v>
      </c>
      <c r="AP46">
        <v>0.43</v>
      </c>
      <c r="AQ46">
        <v>0.17</v>
      </c>
      <c r="AR46">
        <v>0.27</v>
      </c>
      <c r="AS46">
        <v>0.3</v>
      </c>
      <c r="AT46">
        <v>0.23</v>
      </c>
      <c r="AU46">
        <v>8945</v>
      </c>
      <c r="AV46">
        <v>6527</v>
      </c>
      <c r="AW46">
        <v>240</v>
      </c>
      <c r="AX46">
        <v>107</v>
      </c>
      <c r="AY46">
        <v>78</v>
      </c>
      <c r="AZ46">
        <v>0</v>
      </c>
      <c r="BA46">
        <v>8</v>
      </c>
      <c r="BB46">
        <v>2</v>
      </c>
      <c r="BC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</v>
      </c>
      <c r="BV46">
        <v>1</v>
      </c>
      <c r="BW46">
        <v>2</v>
      </c>
      <c r="BX46">
        <v>10</v>
      </c>
      <c r="BY46">
        <v>12</v>
      </c>
      <c r="BZ46">
        <v>31</v>
      </c>
      <c r="CA46">
        <v>35</v>
      </c>
      <c r="CB46">
        <v>57</v>
      </c>
      <c r="CC46">
        <v>151</v>
      </c>
      <c r="CD46">
        <v>133</v>
      </c>
      <c r="CE46">
        <v>203</v>
      </c>
      <c r="CF46">
        <v>232</v>
      </c>
    </row>
    <row r="47" spans="1:84" x14ac:dyDescent="0.2">
      <c r="A47" s="54">
        <v>43932</v>
      </c>
      <c r="B47" s="81">
        <v>43932</v>
      </c>
      <c r="C47">
        <v>15987</v>
      </c>
      <c r="D47">
        <v>9264</v>
      </c>
      <c r="E47">
        <v>2327</v>
      </c>
      <c r="F47">
        <v>3834</v>
      </c>
      <c r="G47">
        <v>130</v>
      </c>
      <c r="H47">
        <v>279</v>
      </c>
      <c r="I47">
        <v>94</v>
      </c>
      <c r="J47">
        <v>59</v>
      </c>
      <c r="L47">
        <v>515</v>
      </c>
      <c r="M47">
        <v>266</v>
      </c>
      <c r="N47">
        <v>470</v>
      </c>
      <c r="O47">
        <v>1175</v>
      </c>
      <c r="P47">
        <v>233</v>
      </c>
      <c r="Q47">
        <v>3961</v>
      </c>
      <c r="R47">
        <v>130300</v>
      </c>
      <c r="S47">
        <v>25432</v>
      </c>
      <c r="T47">
        <v>110352</v>
      </c>
      <c r="V47">
        <v>660</v>
      </c>
      <c r="W47">
        <v>132</v>
      </c>
      <c r="X47">
        <v>133</v>
      </c>
      <c r="Y47">
        <v>224</v>
      </c>
      <c r="Z47">
        <v>191</v>
      </c>
      <c r="AA47">
        <v>982</v>
      </c>
      <c r="AB47">
        <v>657</v>
      </c>
      <c r="AC47">
        <v>1290</v>
      </c>
      <c r="AD47">
        <v>966</v>
      </c>
      <c r="AE47">
        <v>1701</v>
      </c>
      <c r="AF47">
        <v>1116</v>
      </c>
      <c r="AG47">
        <v>1665</v>
      </c>
      <c r="AH47">
        <v>1127</v>
      </c>
      <c r="AI47">
        <v>1065</v>
      </c>
      <c r="AJ47">
        <v>945</v>
      </c>
      <c r="AK47">
        <v>714</v>
      </c>
      <c r="AL47">
        <v>746</v>
      </c>
      <c r="AM47">
        <v>1517</v>
      </c>
      <c r="AN47">
        <v>816</v>
      </c>
      <c r="AO47">
        <v>0.56000000000000005</v>
      </c>
      <c r="AP47">
        <v>0.42</v>
      </c>
      <c r="AQ47">
        <v>0.17</v>
      </c>
      <c r="AR47">
        <v>0.26</v>
      </c>
      <c r="AS47">
        <v>0.28999999999999998</v>
      </c>
      <c r="AT47">
        <v>0.23</v>
      </c>
      <c r="AU47">
        <v>9290</v>
      </c>
      <c r="AV47">
        <v>6697</v>
      </c>
      <c r="AW47">
        <v>258</v>
      </c>
      <c r="AX47">
        <v>113</v>
      </c>
      <c r="AY47">
        <v>87</v>
      </c>
      <c r="AZ47">
        <v>0</v>
      </c>
      <c r="BA47">
        <v>9</v>
      </c>
      <c r="BB47">
        <v>3</v>
      </c>
      <c r="BC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</v>
      </c>
      <c r="BV47">
        <v>1</v>
      </c>
      <c r="BW47">
        <v>3</v>
      </c>
      <c r="BX47">
        <v>13</v>
      </c>
      <c r="BY47">
        <v>13</v>
      </c>
      <c r="BZ47">
        <v>35</v>
      </c>
      <c r="CA47">
        <v>38</v>
      </c>
      <c r="CB47">
        <v>62</v>
      </c>
      <c r="CC47">
        <v>161</v>
      </c>
      <c r="CD47">
        <v>141</v>
      </c>
      <c r="CE47">
        <v>218</v>
      </c>
      <c r="CF47">
        <v>252</v>
      </c>
    </row>
    <row r="48" spans="1:84" x14ac:dyDescent="0.2">
      <c r="A48" s="54">
        <v>43933</v>
      </c>
      <c r="B48" s="81">
        <v>43933</v>
      </c>
      <c r="C48">
        <v>16585</v>
      </c>
      <c r="D48">
        <v>9747</v>
      </c>
      <c r="E48">
        <v>2426</v>
      </c>
      <c r="F48">
        <v>3841</v>
      </c>
      <c r="G48">
        <v>139</v>
      </c>
      <c r="H48">
        <v>279</v>
      </c>
      <c r="I48">
        <v>94</v>
      </c>
      <c r="J48">
        <v>59</v>
      </c>
      <c r="L48">
        <v>598</v>
      </c>
      <c r="M48">
        <v>277</v>
      </c>
      <c r="N48">
        <v>504</v>
      </c>
      <c r="O48">
        <v>1177</v>
      </c>
      <c r="P48">
        <v>228</v>
      </c>
      <c r="Q48">
        <v>3611</v>
      </c>
      <c r="R48">
        <v>136243</v>
      </c>
      <c r="S48">
        <v>25041</v>
      </c>
      <c r="T48">
        <v>116047</v>
      </c>
      <c r="V48">
        <v>697</v>
      </c>
      <c r="W48">
        <v>147</v>
      </c>
      <c r="X48">
        <v>136</v>
      </c>
      <c r="Y48">
        <v>229</v>
      </c>
      <c r="Z48">
        <v>201</v>
      </c>
      <c r="AA48">
        <v>1030</v>
      </c>
      <c r="AB48">
        <v>681</v>
      </c>
      <c r="AC48">
        <v>1329</v>
      </c>
      <c r="AD48">
        <v>995</v>
      </c>
      <c r="AE48">
        <v>1752</v>
      </c>
      <c r="AF48">
        <v>1143</v>
      </c>
      <c r="AG48">
        <v>1728</v>
      </c>
      <c r="AH48">
        <v>1163</v>
      </c>
      <c r="AI48">
        <v>1101</v>
      </c>
      <c r="AJ48">
        <v>972</v>
      </c>
      <c r="AK48">
        <v>750</v>
      </c>
      <c r="AL48">
        <v>767</v>
      </c>
      <c r="AM48">
        <v>1616</v>
      </c>
      <c r="AN48">
        <v>845</v>
      </c>
      <c r="AO48">
        <v>0.56000000000000005</v>
      </c>
      <c r="AP48">
        <v>0.42</v>
      </c>
      <c r="AQ48">
        <v>0.17</v>
      </c>
      <c r="AR48">
        <v>0.26</v>
      </c>
      <c r="AS48">
        <v>0.28999999999999998</v>
      </c>
      <c r="AT48">
        <v>0.23</v>
      </c>
      <c r="AU48">
        <v>9682</v>
      </c>
      <c r="AV48">
        <v>6903</v>
      </c>
      <c r="AW48">
        <v>280</v>
      </c>
      <c r="AX48">
        <v>120</v>
      </c>
      <c r="AY48">
        <v>91</v>
      </c>
      <c r="AZ48">
        <v>0</v>
      </c>
      <c r="BA48">
        <v>9</v>
      </c>
      <c r="BB48">
        <v>4</v>
      </c>
      <c r="BC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</v>
      </c>
      <c r="BV48">
        <v>1</v>
      </c>
      <c r="BW48">
        <v>3</v>
      </c>
      <c r="BX48">
        <v>13</v>
      </c>
      <c r="BY48">
        <v>13</v>
      </c>
      <c r="BZ48">
        <v>35</v>
      </c>
      <c r="CA48">
        <v>40</v>
      </c>
      <c r="CB48">
        <v>68</v>
      </c>
      <c r="CC48">
        <v>180</v>
      </c>
      <c r="CD48">
        <v>147</v>
      </c>
      <c r="CE48">
        <v>240</v>
      </c>
      <c r="CF48">
        <v>264</v>
      </c>
    </row>
    <row r="49" spans="1:84" x14ac:dyDescent="0.2">
      <c r="A49" s="54">
        <v>43934</v>
      </c>
      <c r="B49" s="81">
        <v>43934</v>
      </c>
      <c r="C49">
        <v>16934</v>
      </c>
      <c r="D49">
        <v>9984</v>
      </c>
      <c r="E49">
        <v>2477</v>
      </c>
      <c r="F49">
        <v>3896</v>
      </c>
      <c r="G49">
        <v>140</v>
      </c>
      <c r="H49">
        <v>284</v>
      </c>
      <c r="I49">
        <v>94</v>
      </c>
      <c r="J49">
        <v>59</v>
      </c>
      <c r="L49">
        <v>349</v>
      </c>
      <c r="M49">
        <v>277</v>
      </c>
      <c r="N49">
        <v>535</v>
      </c>
      <c r="O49">
        <v>1187</v>
      </c>
      <c r="P49">
        <v>188</v>
      </c>
      <c r="Q49">
        <v>3264</v>
      </c>
      <c r="R49">
        <v>139184</v>
      </c>
      <c r="S49">
        <v>26989</v>
      </c>
      <c r="T49">
        <v>118986</v>
      </c>
      <c r="V49">
        <v>707</v>
      </c>
      <c r="W49">
        <v>147</v>
      </c>
      <c r="X49">
        <v>137</v>
      </c>
      <c r="Y49">
        <v>229</v>
      </c>
      <c r="Z49">
        <v>206</v>
      </c>
      <c r="AA49">
        <v>1059</v>
      </c>
      <c r="AB49">
        <v>704</v>
      </c>
      <c r="AC49">
        <v>1362</v>
      </c>
      <c r="AD49">
        <v>1010</v>
      </c>
      <c r="AE49">
        <v>1773</v>
      </c>
      <c r="AF49">
        <v>1159</v>
      </c>
      <c r="AG49">
        <v>1762</v>
      </c>
      <c r="AH49">
        <v>1180</v>
      </c>
      <c r="AI49">
        <v>1120</v>
      </c>
      <c r="AJ49">
        <v>986</v>
      </c>
      <c r="AK49">
        <v>781</v>
      </c>
      <c r="AL49">
        <v>784</v>
      </c>
      <c r="AM49">
        <v>1676</v>
      </c>
      <c r="AN49">
        <v>859</v>
      </c>
      <c r="AO49">
        <v>0.55000000000000004</v>
      </c>
      <c r="AP49">
        <v>0.41</v>
      </c>
      <c r="AQ49">
        <v>0.16</v>
      </c>
      <c r="AR49">
        <v>0.26</v>
      </c>
      <c r="AS49">
        <v>0.28999999999999998</v>
      </c>
      <c r="AT49">
        <v>0.23</v>
      </c>
      <c r="AU49">
        <v>9909</v>
      </c>
      <c r="AV49">
        <v>7025</v>
      </c>
      <c r="AW49">
        <v>303</v>
      </c>
      <c r="AX49">
        <v>123</v>
      </c>
      <c r="AY49">
        <v>96</v>
      </c>
      <c r="AZ49">
        <v>0</v>
      </c>
      <c r="BA49">
        <v>9</v>
      </c>
      <c r="BB49">
        <v>4</v>
      </c>
      <c r="BC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</v>
      </c>
      <c r="BV49">
        <v>1</v>
      </c>
      <c r="BW49">
        <v>4</v>
      </c>
      <c r="BX49">
        <v>13</v>
      </c>
      <c r="BY49">
        <v>16</v>
      </c>
      <c r="BZ49">
        <v>37</v>
      </c>
      <c r="CA49">
        <v>43</v>
      </c>
      <c r="CB49">
        <v>68</v>
      </c>
      <c r="CC49">
        <v>194</v>
      </c>
      <c r="CD49">
        <v>154</v>
      </c>
      <c r="CE49">
        <v>262</v>
      </c>
      <c r="CF49">
        <v>273</v>
      </c>
    </row>
    <row r="50" spans="1:84" x14ac:dyDescent="0.2">
      <c r="A50" s="54">
        <v>43935</v>
      </c>
      <c r="B50" s="81">
        <v>43935</v>
      </c>
      <c r="C50">
        <v>17448</v>
      </c>
      <c r="D50">
        <v>10302</v>
      </c>
      <c r="E50">
        <v>2549</v>
      </c>
      <c r="F50">
        <v>3994</v>
      </c>
      <c r="G50">
        <v>155</v>
      </c>
      <c r="H50">
        <v>289</v>
      </c>
      <c r="I50">
        <v>100</v>
      </c>
      <c r="J50">
        <v>59</v>
      </c>
      <c r="L50">
        <v>514</v>
      </c>
      <c r="M50">
        <v>347</v>
      </c>
      <c r="N50">
        <v>567</v>
      </c>
      <c r="O50">
        <v>1227</v>
      </c>
      <c r="P50">
        <v>218</v>
      </c>
      <c r="Q50">
        <v>2474</v>
      </c>
      <c r="R50">
        <v>142514</v>
      </c>
      <c r="S50">
        <v>23265</v>
      </c>
      <c r="T50">
        <v>122592</v>
      </c>
      <c r="V50">
        <v>707</v>
      </c>
      <c r="W50">
        <v>147</v>
      </c>
      <c r="X50">
        <v>143</v>
      </c>
      <c r="Y50">
        <v>241</v>
      </c>
      <c r="Z50">
        <v>210</v>
      </c>
      <c r="AA50">
        <v>1094</v>
      </c>
      <c r="AB50">
        <v>726</v>
      </c>
      <c r="AC50">
        <v>1397</v>
      </c>
      <c r="AD50">
        <v>1025</v>
      </c>
      <c r="AE50">
        <v>1829</v>
      </c>
      <c r="AF50">
        <v>1176</v>
      </c>
      <c r="AG50">
        <v>1817</v>
      </c>
      <c r="AH50">
        <v>1211</v>
      </c>
      <c r="AI50">
        <v>1173</v>
      </c>
      <c r="AJ50">
        <v>995</v>
      </c>
      <c r="AK50">
        <v>824</v>
      </c>
      <c r="AL50">
        <v>802</v>
      </c>
      <c r="AM50">
        <v>1754</v>
      </c>
      <c r="AN50">
        <v>884</v>
      </c>
      <c r="AO50">
        <v>0.54</v>
      </c>
      <c r="AP50">
        <v>0.41</v>
      </c>
      <c r="AQ50">
        <v>0.16</v>
      </c>
      <c r="AR50">
        <v>0.26</v>
      </c>
      <c r="AS50">
        <v>0.28000000000000003</v>
      </c>
      <c r="AT50">
        <v>0.23</v>
      </c>
      <c r="AU50">
        <v>10276</v>
      </c>
      <c r="AV50">
        <v>7172</v>
      </c>
      <c r="AW50">
        <v>321</v>
      </c>
      <c r="AX50">
        <v>131</v>
      </c>
      <c r="AY50">
        <v>102</v>
      </c>
      <c r="AZ50">
        <v>0</v>
      </c>
      <c r="BA50">
        <v>9</v>
      </c>
      <c r="BB50">
        <v>4</v>
      </c>
      <c r="BC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</v>
      </c>
      <c r="BV50">
        <v>2</v>
      </c>
      <c r="BW50">
        <v>5</v>
      </c>
      <c r="BX50">
        <v>13</v>
      </c>
      <c r="BY50">
        <v>17</v>
      </c>
      <c r="BZ50">
        <v>39</v>
      </c>
      <c r="CA50">
        <v>45</v>
      </c>
      <c r="CB50">
        <v>71</v>
      </c>
      <c r="CC50">
        <v>208</v>
      </c>
      <c r="CD50">
        <v>162</v>
      </c>
      <c r="CE50">
        <v>280</v>
      </c>
      <c r="CF50">
        <v>287</v>
      </c>
    </row>
    <row r="51" spans="1:84" x14ac:dyDescent="0.2">
      <c r="A51" s="54">
        <v>43936</v>
      </c>
      <c r="B51" s="81">
        <v>43936</v>
      </c>
      <c r="C51">
        <v>18091</v>
      </c>
      <c r="D51">
        <v>10751</v>
      </c>
      <c r="E51">
        <v>2629</v>
      </c>
      <c r="F51">
        <v>4102</v>
      </c>
      <c r="G51">
        <v>155</v>
      </c>
      <c r="H51">
        <v>295</v>
      </c>
      <c r="I51">
        <v>100</v>
      </c>
      <c r="J51">
        <v>59</v>
      </c>
      <c r="L51">
        <v>643</v>
      </c>
      <c r="M51">
        <v>383</v>
      </c>
      <c r="N51">
        <v>599</v>
      </c>
      <c r="O51">
        <v>1200</v>
      </c>
      <c r="P51">
        <v>208</v>
      </c>
      <c r="Q51">
        <v>4060</v>
      </c>
      <c r="R51">
        <v>150804</v>
      </c>
      <c r="S51">
        <v>26144</v>
      </c>
      <c r="T51">
        <v>128653</v>
      </c>
      <c r="V51">
        <v>723</v>
      </c>
      <c r="W51">
        <v>153</v>
      </c>
      <c r="X51">
        <v>151</v>
      </c>
      <c r="Y51">
        <v>250</v>
      </c>
      <c r="Z51">
        <v>220</v>
      </c>
      <c r="AA51">
        <v>1144</v>
      </c>
      <c r="AB51">
        <v>754</v>
      </c>
      <c r="AC51">
        <v>1457</v>
      </c>
      <c r="AD51">
        <v>1049</v>
      </c>
      <c r="AE51">
        <v>1903</v>
      </c>
      <c r="AF51">
        <v>1221</v>
      </c>
      <c r="AG51">
        <v>1890</v>
      </c>
      <c r="AH51">
        <v>1243</v>
      </c>
      <c r="AI51">
        <v>1212</v>
      </c>
      <c r="AJ51">
        <v>1030</v>
      </c>
      <c r="AK51">
        <v>840</v>
      </c>
      <c r="AL51">
        <v>833</v>
      </c>
      <c r="AM51">
        <v>1821</v>
      </c>
      <c r="AN51">
        <v>920</v>
      </c>
      <c r="AO51">
        <v>0.54</v>
      </c>
      <c r="AP51">
        <v>0.4</v>
      </c>
      <c r="AQ51">
        <v>0.16</v>
      </c>
      <c r="AR51">
        <v>0.25</v>
      </c>
      <c r="AS51">
        <v>0.28000000000000003</v>
      </c>
      <c r="AT51">
        <v>0.23</v>
      </c>
      <c r="AU51">
        <v>10670</v>
      </c>
      <c r="AV51">
        <v>7421</v>
      </c>
      <c r="AW51">
        <v>339</v>
      </c>
      <c r="AX51">
        <v>136</v>
      </c>
      <c r="AY51">
        <v>111</v>
      </c>
      <c r="AZ51">
        <v>0</v>
      </c>
      <c r="BA51">
        <v>9</v>
      </c>
      <c r="BB51">
        <v>4</v>
      </c>
      <c r="BC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</v>
      </c>
      <c r="BV51">
        <v>2</v>
      </c>
      <c r="BW51">
        <v>5</v>
      </c>
      <c r="BX51">
        <v>13</v>
      </c>
      <c r="BY51">
        <v>19</v>
      </c>
      <c r="BZ51">
        <v>39</v>
      </c>
      <c r="CA51">
        <v>49</v>
      </c>
      <c r="CB51">
        <v>76</v>
      </c>
      <c r="CC51">
        <v>218</v>
      </c>
      <c r="CD51">
        <v>173</v>
      </c>
      <c r="CE51">
        <v>296</v>
      </c>
      <c r="CF51">
        <v>303</v>
      </c>
    </row>
    <row r="52" spans="1:84" x14ac:dyDescent="0.2">
      <c r="A52" s="54">
        <v>43937</v>
      </c>
      <c r="B52" s="81">
        <v>43937</v>
      </c>
      <c r="C52">
        <v>18841</v>
      </c>
      <c r="D52">
        <v>11237</v>
      </c>
      <c r="E52">
        <v>2756</v>
      </c>
      <c r="F52">
        <v>4237</v>
      </c>
      <c r="G52">
        <v>156</v>
      </c>
      <c r="H52">
        <v>300</v>
      </c>
      <c r="I52">
        <v>102</v>
      </c>
      <c r="J52">
        <v>53</v>
      </c>
      <c r="L52">
        <v>750</v>
      </c>
      <c r="M52">
        <v>493</v>
      </c>
      <c r="N52">
        <v>629</v>
      </c>
      <c r="O52">
        <v>1302</v>
      </c>
      <c r="P52">
        <v>229</v>
      </c>
      <c r="Q52">
        <v>3910</v>
      </c>
      <c r="R52">
        <v>154727</v>
      </c>
      <c r="S52">
        <v>26065</v>
      </c>
      <c r="T52">
        <v>131976</v>
      </c>
      <c r="V52">
        <v>729</v>
      </c>
      <c r="W52">
        <v>164</v>
      </c>
      <c r="X52">
        <v>157</v>
      </c>
      <c r="Y52">
        <v>259</v>
      </c>
      <c r="Z52">
        <v>226</v>
      </c>
      <c r="AA52">
        <v>1205</v>
      </c>
      <c r="AB52">
        <v>789</v>
      </c>
      <c r="AC52">
        <v>1530</v>
      </c>
      <c r="AD52">
        <v>1094</v>
      </c>
      <c r="AE52">
        <v>1982</v>
      </c>
      <c r="AF52">
        <v>1285</v>
      </c>
      <c r="AG52">
        <v>1977</v>
      </c>
      <c r="AH52">
        <v>1302</v>
      </c>
      <c r="AI52">
        <v>1251</v>
      </c>
      <c r="AJ52">
        <v>1068</v>
      </c>
      <c r="AK52">
        <v>867</v>
      </c>
      <c r="AL52">
        <v>848</v>
      </c>
      <c r="AM52">
        <v>1887</v>
      </c>
      <c r="AN52">
        <v>950</v>
      </c>
      <c r="AO52">
        <v>0.56000000000000005</v>
      </c>
      <c r="AP52">
        <v>0.41</v>
      </c>
      <c r="AQ52">
        <v>0.17</v>
      </c>
      <c r="AR52">
        <v>0.25</v>
      </c>
      <c r="AS52">
        <v>0.28999999999999998</v>
      </c>
      <c r="AT52">
        <v>0.24</v>
      </c>
      <c r="AU52">
        <v>11122</v>
      </c>
      <c r="AV52">
        <v>7719</v>
      </c>
      <c r="AW52">
        <v>355</v>
      </c>
      <c r="AX52">
        <v>146</v>
      </c>
      <c r="AY52">
        <v>115</v>
      </c>
      <c r="AZ52">
        <v>0</v>
      </c>
      <c r="BA52">
        <v>9</v>
      </c>
      <c r="BB52">
        <v>4</v>
      </c>
      <c r="BC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</v>
      </c>
      <c r="BV52">
        <v>3</v>
      </c>
      <c r="BW52">
        <v>5</v>
      </c>
      <c r="BX52">
        <v>13</v>
      </c>
      <c r="BY52">
        <v>19</v>
      </c>
      <c r="BZ52">
        <v>40</v>
      </c>
      <c r="CA52">
        <v>52</v>
      </c>
      <c r="CB52">
        <v>79</v>
      </c>
      <c r="CC52">
        <v>230</v>
      </c>
      <c r="CD52">
        <v>183</v>
      </c>
      <c r="CE52">
        <v>311</v>
      </c>
      <c r="CF52">
        <v>318</v>
      </c>
    </row>
    <row r="53" spans="1:84" x14ac:dyDescent="0.2">
      <c r="A53" s="54">
        <v>43938</v>
      </c>
      <c r="B53" s="81">
        <v>43938</v>
      </c>
      <c r="C53">
        <v>19022</v>
      </c>
      <c r="D53">
        <v>11324</v>
      </c>
      <c r="E53">
        <v>2778</v>
      </c>
      <c r="F53">
        <v>4302</v>
      </c>
      <c r="G53">
        <v>158</v>
      </c>
      <c r="H53">
        <v>305</v>
      </c>
      <c r="I53">
        <v>102</v>
      </c>
      <c r="J53">
        <v>53</v>
      </c>
      <c r="L53">
        <v>181</v>
      </c>
      <c r="M53">
        <v>519</v>
      </c>
      <c r="N53">
        <v>657</v>
      </c>
      <c r="O53">
        <v>1284</v>
      </c>
      <c r="P53">
        <v>222</v>
      </c>
      <c r="Q53">
        <v>4805</v>
      </c>
      <c r="R53">
        <v>158940</v>
      </c>
      <c r="S53">
        <v>25456</v>
      </c>
      <c r="T53">
        <v>135113</v>
      </c>
      <c r="V53">
        <v>731</v>
      </c>
      <c r="W53">
        <v>165</v>
      </c>
      <c r="X53">
        <v>157</v>
      </c>
      <c r="Y53">
        <v>261</v>
      </c>
      <c r="Z53">
        <v>226</v>
      </c>
      <c r="AA53">
        <v>1217</v>
      </c>
      <c r="AB53">
        <v>796</v>
      </c>
      <c r="AC53">
        <v>1543</v>
      </c>
      <c r="AD53">
        <v>1106</v>
      </c>
      <c r="AE53">
        <v>1997</v>
      </c>
      <c r="AF53">
        <v>1299</v>
      </c>
      <c r="AG53">
        <v>1996</v>
      </c>
      <c r="AH53">
        <v>1310</v>
      </c>
      <c r="AI53">
        <v>1264</v>
      </c>
      <c r="AJ53">
        <v>1077</v>
      </c>
      <c r="AK53">
        <v>880</v>
      </c>
      <c r="AL53">
        <v>851</v>
      </c>
      <c r="AM53">
        <v>1917</v>
      </c>
      <c r="AN53">
        <v>960</v>
      </c>
      <c r="AO53">
        <v>0.53</v>
      </c>
      <c r="AP53">
        <v>0.38</v>
      </c>
      <c r="AQ53">
        <v>0.16</v>
      </c>
      <c r="AR53">
        <v>0.25</v>
      </c>
      <c r="AS53">
        <v>0.27</v>
      </c>
      <c r="AT53">
        <v>0.21</v>
      </c>
      <c r="AU53">
        <v>11240</v>
      </c>
      <c r="AV53">
        <v>7782</v>
      </c>
      <c r="AW53">
        <v>377</v>
      </c>
      <c r="AX53">
        <v>148</v>
      </c>
      <c r="AY53">
        <v>119</v>
      </c>
      <c r="AZ53">
        <v>0</v>
      </c>
      <c r="BA53">
        <v>9</v>
      </c>
      <c r="BB53">
        <v>4</v>
      </c>
      <c r="BC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</v>
      </c>
      <c r="BV53">
        <v>3</v>
      </c>
      <c r="BW53">
        <v>5</v>
      </c>
      <c r="BX53">
        <v>13</v>
      </c>
      <c r="BY53">
        <v>19</v>
      </c>
      <c r="BZ53">
        <v>42</v>
      </c>
      <c r="CA53">
        <v>54</v>
      </c>
      <c r="CB53">
        <v>83</v>
      </c>
      <c r="CC53">
        <v>240</v>
      </c>
      <c r="CD53">
        <v>193</v>
      </c>
      <c r="CE53">
        <v>323</v>
      </c>
      <c r="CF53">
        <v>334</v>
      </c>
    </row>
    <row r="54" spans="1:84" x14ac:dyDescent="0.2">
      <c r="A54" s="54">
        <v>43939</v>
      </c>
      <c r="B54" s="81">
        <v>43939</v>
      </c>
      <c r="C54">
        <v>19685</v>
      </c>
      <c r="D54">
        <v>11762</v>
      </c>
      <c r="E54">
        <v>2863</v>
      </c>
      <c r="F54">
        <v>4438</v>
      </c>
      <c r="G54">
        <v>158</v>
      </c>
      <c r="H54">
        <v>306</v>
      </c>
      <c r="I54">
        <v>104</v>
      </c>
      <c r="J54">
        <v>54</v>
      </c>
      <c r="L54">
        <v>663</v>
      </c>
      <c r="M54">
        <v>610</v>
      </c>
      <c r="N54">
        <v>687</v>
      </c>
      <c r="O54">
        <v>1253</v>
      </c>
      <c r="P54">
        <v>228</v>
      </c>
      <c r="Q54">
        <v>5166</v>
      </c>
      <c r="R54">
        <v>162711</v>
      </c>
      <c r="S54">
        <v>25456</v>
      </c>
      <c r="T54">
        <v>137860</v>
      </c>
      <c r="V54">
        <v>735</v>
      </c>
      <c r="W54">
        <v>171</v>
      </c>
      <c r="X54">
        <v>157</v>
      </c>
      <c r="Y54">
        <v>277</v>
      </c>
      <c r="Z54">
        <v>231</v>
      </c>
      <c r="AA54">
        <v>1269</v>
      </c>
      <c r="AB54">
        <v>828</v>
      </c>
      <c r="AC54">
        <v>1601</v>
      </c>
      <c r="AD54">
        <v>1150</v>
      </c>
      <c r="AE54">
        <v>2056</v>
      </c>
      <c r="AF54">
        <v>1332</v>
      </c>
      <c r="AG54">
        <v>2073</v>
      </c>
      <c r="AH54">
        <v>1349</v>
      </c>
      <c r="AI54">
        <v>1300</v>
      </c>
      <c r="AJ54">
        <v>1107</v>
      </c>
      <c r="AK54">
        <v>909</v>
      </c>
      <c r="AL54">
        <v>876</v>
      </c>
      <c r="AM54">
        <v>1999</v>
      </c>
      <c r="AN54">
        <v>1000</v>
      </c>
      <c r="AO54">
        <v>0.53</v>
      </c>
      <c r="AP54">
        <v>0.38</v>
      </c>
      <c r="AQ54">
        <v>0.16</v>
      </c>
      <c r="AR54">
        <v>0.25</v>
      </c>
      <c r="AS54">
        <v>0.27</v>
      </c>
      <c r="AT54">
        <v>0.21</v>
      </c>
      <c r="AU54">
        <v>11655</v>
      </c>
      <c r="AV54">
        <v>8030</v>
      </c>
      <c r="AW54">
        <v>393</v>
      </c>
      <c r="AX54">
        <v>157</v>
      </c>
      <c r="AY54">
        <v>124</v>
      </c>
      <c r="AZ54">
        <v>0</v>
      </c>
      <c r="BA54">
        <v>9</v>
      </c>
      <c r="BB54">
        <v>4</v>
      </c>
      <c r="BC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</v>
      </c>
      <c r="BV54">
        <v>3</v>
      </c>
      <c r="BW54">
        <v>5</v>
      </c>
      <c r="BX54">
        <v>14</v>
      </c>
      <c r="BY54">
        <v>21</v>
      </c>
      <c r="BZ54">
        <v>43</v>
      </c>
      <c r="CA54">
        <v>58</v>
      </c>
      <c r="CB54">
        <v>87</v>
      </c>
      <c r="CC54">
        <v>250</v>
      </c>
      <c r="CD54">
        <v>201</v>
      </c>
      <c r="CE54">
        <v>339</v>
      </c>
      <c r="CF54">
        <v>348</v>
      </c>
    </row>
    <row r="55" spans="1:84" x14ac:dyDescent="0.2">
      <c r="A55" s="54">
        <v>43940</v>
      </c>
      <c r="B55" s="81">
        <v>43940</v>
      </c>
      <c r="C55">
        <v>20206</v>
      </c>
      <c r="D55">
        <v>12148</v>
      </c>
      <c r="E55">
        <v>2923</v>
      </c>
      <c r="F55">
        <v>4500</v>
      </c>
      <c r="G55">
        <v>158</v>
      </c>
      <c r="H55">
        <v>310</v>
      </c>
      <c r="I55">
        <v>106</v>
      </c>
      <c r="J55">
        <v>61</v>
      </c>
      <c r="L55">
        <v>521</v>
      </c>
      <c r="M55">
        <v>610</v>
      </c>
      <c r="N55">
        <v>714</v>
      </c>
      <c r="O55">
        <v>1243</v>
      </c>
      <c r="P55">
        <v>224</v>
      </c>
      <c r="Q55">
        <v>4959</v>
      </c>
      <c r="R55">
        <v>187604</v>
      </c>
      <c r="S55">
        <v>27947</v>
      </c>
      <c r="T55">
        <v>162439</v>
      </c>
      <c r="V55">
        <v>735</v>
      </c>
      <c r="W55">
        <v>181</v>
      </c>
      <c r="X55">
        <v>164</v>
      </c>
      <c r="Y55">
        <v>290</v>
      </c>
      <c r="Z55">
        <v>246</v>
      </c>
      <c r="AA55">
        <v>1293</v>
      </c>
      <c r="AB55">
        <v>856</v>
      </c>
      <c r="AC55">
        <v>1650</v>
      </c>
      <c r="AD55">
        <v>1181</v>
      </c>
      <c r="AE55">
        <v>2112</v>
      </c>
      <c r="AF55">
        <v>1361</v>
      </c>
      <c r="AG55">
        <v>2133</v>
      </c>
      <c r="AH55">
        <v>1377</v>
      </c>
      <c r="AI55">
        <v>1321</v>
      </c>
      <c r="AJ55">
        <v>1123</v>
      </c>
      <c r="AK55">
        <v>935</v>
      </c>
      <c r="AL55">
        <v>891</v>
      </c>
      <c r="AM55">
        <v>2062</v>
      </c>
      <c r="AN55">
        <v>1030</v>
      </c>
      <c r="AO55">
        <v>0.52</v>
      </c>
      <c r="AP55">
        <v>0.38</v>
      </c>
      <c r="AQ55">
        <v>0.16</v>
      </c>
      <c r="AR55">
        <v>0.25</v>
      </c>
      <c r="AS55">
        <v>0.27</v>
      </c>
      <c r="AT55">
        <v>0.21</v>
      </c>
      <c r="AU55">
        <v>11977</v>
      </c>
      <c r="AV55">
        <v>8229</v>
      </c>
      <c r="AW55">
        <v>409</v>
      </c>
      <c r="AX55">
        <v>164</v>
      </c>
      <c r="AY55">
        <v>126</v>
      </c>
      <c r="AZ55">
        <v>0</v>
      </c>
      <c r="BA55">
        <v>10</v>
      </c>
      <c r="BB55">
        <v>5</v>
      </c>
      <c r="BC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</v>
      </c>
      <c r="BV55">
        <v>3</v>
      </c>
      <c r="BW55">
        <v>5</v>
      </c>
      <c r="BX55">
        <v>15</v>
      </c>
      <c r="BY55">
        <v>22</v>
      </c>
      <c r="BZ55">
        <v>43</v>
      </c>
      <c r="CA55">
        <v>63</v>
      </c>
      <c r="CB55">
        <v>88</v>
      </c>
      <c r="CC55">
        <v>261</v>
      </c>
      <c r="CD55">
        <v>209</v>
      </c>
      <c r="CE55">
        <v>356</v>
      </c>
      <c r="CF55">
        <v>358</v>
      </c>
    </row>
    <row r="56" spans="1:84" x14ac:dyDescent="0.2">
      <c r="A56" s="54">
        <v>43941</v>
      </c>
      <c r="B56" s="81">
        <v>43941</v>
      </c>
      <c r="C56">
        <v>20863</v>
      </c>
      <c r="D56">
        <v>12543</v>
      </c>
      <c r="E56">
        <v>2952</v>
      </c>
      <c r="F56">
        <v>4709</v>
      </c>
      <c r="G56">
        <v>161</v>
      </c>
      <c r="H56">
        <v>311</v>
      </c>
      <c r="I56">
        <v>107</v>
      </c>
      <c r="J56">
        <v>80</v>
      </c>
      <c r="L56">
        <v>657</v>
      </c>
      <c r="M56">
        <v>610</v>
      </c>
      <c r="N56">
        <v>735</v>
      </c>
      <c r="O56">
        <v>1208</v>
      </c>
      <c r="P56">
        <v>215</v>
      </c>
      <c r="Q56">
        <v>4739</v>
      </c>
      <c r="R56">
        <v>198353</v>
      </c>
      <c r="S56">
        <v>30805</v>
      </c>
      <c r="T56">
        <v>172751</v>
      </c>
      <c r="V56">
        <v>735</v>
      </c>
      <c r="W56">
        <v>189</v>
      </c>
      <c r="X56">
        <v>170</v>
      </c>
      <c r="Y56">
        <v>319</v>
      </c>
      <c r="Z56">
        <v>262</v>
      </c>
      <c r="AA56">
        <v>1367</v>
      </c>
      <c r="AB56">
        <v>933</v>
      </c>
      <c r="AC56">
        <v>1694</v>
      </c>
      <c r="AD56">
        <v>1237</v>
      </c>
      <c r="AE56">
        <v>2181</v>
      </c>
      <c r="AF56">
        <v>1417</v>
      </c>
      <c r="AG56">
        <v>2191</v>
      </c>
      <c r="AH56">
        <v>1391</v>
      </c>
      <c r="AI56">
        <v>1332</v>
      </c>
      <c r="AJ56">
        <v>1171</v>
      </c>
      <c r="AK56">
        <v>972</v>
      </c>
      <c r="AL56">
        <v>905</v>
      </c>
      <c r="AM56">
        <v>2091</v>
      </c>
      <c r="AN56">
        <v>1041</v>
      </c>
      <c r="AO56">
        <v>0.52</v>
      </c>
      <c r="AP56">
        <v>0.38</v>
      </c>
      <c r="AQ56">
        <v>0.16</v>
      </c>
      <c r="AR56">
        <v>0.24</v>
      </c>
      <c r="AS56">
        <v>0.27</v>
      </c>
      <c r="AT56">
        <v>0.2</v>
      </c>
      <c r="AU56">
        <v>12336</v>
      </c>
      <c r="AV56">
        <v>8527</v>
      </c>
      <c r="AW56">
        <v>424</v>
      </c>
      <c r="AX56">
        <v>164</v>
      </c>
      <c r="AY56">
        <v>130</v>
      </c>
      <c r="AZ56">
        <v>0</v>
      </c>
      <c r="BA56">
        <v>11</v>
      </c>
      <c r="BB56">
        <v>6</v>
      </c>
      <c r="BC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5</v>
      </c>
      <c r="BV56">
        <v>3</v>
      </c>
      <c r="BW56">
        <v>5</v>
      </c>
      <c r="BX56">
        <v>15</v>
      </c>
      <c r="BY56">
        <v>22</v>
      </c>
      <c r="BZ56">
        <v>43</v>
      </c>
      <c r="CA56">
        <v>66</v>
      </c>
      <c r="CB56">
        <v>89</v>
      </c>
      <c r="CC56">
        <v>269</v>
      </c>
      <c r="CD56">
        <v>218</v>
      </c>
      <c r="CE56">
        <v>367</v>
      </c>
      <c r="CF56">
        <v>368</v>
      </c>
    </row>
    <row r="57" spans="1:84" x14ac:dyDescent="0.2">
      <c r="A57" s="54">
        <v>43942</v>
      </c>
      <c r="B57" s="81">
        <v>43942</v>
      </c>
      <c r="C57">
        <v>21379</v>
      </c>
      <c r="D57">
        <v>12806</v>
      </c>
      <c r="E57">
        <v>2999</v>
      </c>
      <c r="F57">
        <v>4896</v>
      </c>
      <c r="G57">
        <v>173</v>
      </c>
      <c r="H57">
        <v>313</v>
      </c>
      <c r="I57">
        <v>107</v>
      </c>
      <c r="J57">
        <v>85</v>
      </c>
      <c r="L57">
        <v>516</v>
      </c>
      <c r="M57">
        <v>917</v>
      </c>
      <c r="N57">
        <v>762</v>
      </c>
      <c r="O57">
        <v>1172</v>
      </c>
      <c r="P57">
        <v>213</v>
      </c>
      <c r="Q57">
        <v>5009</v>
      </c>
      <c r="R57">
        <v>202769</v>
      </c>
      <c r="S57">
        <v>30646</v>
      </c>
      <c r="T57">
        <v>176381</v>
      </c>
      <c r="V57">
        <v>735</v>
      </c>
      <c r="W57">
        <v>189</v>
      </c>
      <c r="X57">
        <v>170</v>
      </c>
      <c r="Y57">
        <v>321</v>
      </c>
      <c r="Z57">
        <v>266</v>
      </c>
      <c r="AA57">
        <v>1390</v>
      </c>
      <c r="AB57">
        <v>988</v>
      </c>
      <c r="AC57">
        <v>1713</v>
      </c>
      <c r="AD57">
        <v>1271</v>
      </c>
      <c r="AE57">
        <v>2202</v>
      </c>
      <c r="AF57">
        <v>1418</v>
      </c>
      <c r="AG57">
        <v>2231</v>
      </c>
      <c r="AH57">
        <v>1439</v>
      </c>
      <c r="AI57">
        <v>1384</v>
      </c>
      <c r="AJ57">
        <v>1173</v>
      </c>
      <c r="AK57">
        <v>978</v>
      </c>
      <c r="AL57">
        <v>927</v>
      </c>
      <c r="AM57">
        <v>2222</v>
      </c>
      <c r="AN57">
        <v>1097</v>
      </c>
      <c r="AO57">
        <v>0.52</v>
      </c>
      <c r="AP57">
        <v>0.37</v>
      </c>
      <c r="AQ57">
        <v>0.15</v>
      </c>
      <c r="AR57">
        <v>0.25</v>
      </c>
      <c r="AS57">
        <v>0.27</v>
      </c>
      <c r="AT57">
        <v>0.2</v>
      </c>
      <c r="AU57">
        <v>12630</v>
      </c>
      <c r="AV57">
        <v>8749</v>
      </c>
      <c r="AW57">
        <v>441</v>
      </c>
      <c r="AX57">
        <v>171</v>
      </c>
      <c r="AY57">
        <v>133</v>
      </c>
      <c r="AZ57">
        <v>0</v>
      </c>
      <c r="BA57">
        <v>11</v>
      </c>
      <c r="BB57">
        <v>6</v>
      </c>
      <c r="BC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</v>
      </c>
      <c r="BV57">
        <v>4</v>
      </c>
      <c r="BW57">
        <v>5</v>
      </c>
      <c r="BX57">
        <v>15</v>
      </c>
      <c r="BY57">
        <v>22</v>
      </c>
      <c r="BZ57">
        <v>45</v>
      </c>
      <c r="CA57">
        <v>68</v>
      </c>
      <c r="CB57">
        <v>91</v>
      </c>
      <c r="CC57">
        <v>282</v>
      </c>
      <c r="CD57">
        <v>225</v>
      </c>
      <c r="CE57">
        <v>382</v>
      </c>
      <c r="CF57">
        <v>380</v>
      </c>
    </row>
    <row r="58" spans="1:84" x14ac:dyDescent="0.2">
      <c r="A58" s="54">
        <v>43943</v>
      </c>
      <c r="B58" s="81">
        <v>43943</v>
      </c>
      <c r="C58">
        <v>21982</v>
      </c>
      <c r="D58">
        <v>13150</v>
      </c>
      <c r="E58">
        <v>3053</v>
      </c>
      <c r="F58">
        <v>5093</v>
      </c>
      <c r="G58">
        <v>176</v>
      </c>
      <c r="H58">
        <v>316</v>
      </c>
      <c r="I58">
        <v>109</v>
      </c>
      <c r="J58">
        <v>85</v>
      </c>
      <c r="L58">
        <v>603</v>
      </c>
      <c r="M58">
        <v>1143</v>
      </c>
      <c r="N58">
        <v>785</v>
      </c>
      <c r="O58">
        <v>1146</v>
      </c>
      <c r="P58">
        <v>207</v>
      </c>
      <c r="Q58">
        <v>3219</v>
      </c>
      <c r="R58">
        <v>210302</v>
      </c>
      <c r="S58">
        <v>30646</v>
      </c>
      <c r="T58">
        <v>185101</v>
      </c>
      <c r="V58">
        <v>735</v>
      </c>
      <c r="W58">
        <v>189</v>
      </c>
      <c r="X58">
        <v>171</v>
      </c>
      <c r="Y58">
        <v>353</v>
      </c>
      <c r="Z58">
        <v>295</v>
      </c>
      <c r="AA58">
        <v>1437</v>
      </c>
      <c r="AB58">
        <v>1022</v>
      </c>
      <c r="AC58">
        <v>1777</v>
      </c>
      <c r="AD58">
        <v>1296</v>
      </c>
      <c r="AE58">
        <v>2302</v>
      </c>
      <c r="AF58">
        <v>1439</v>
      </c>
      <c r="AG58">
        <v>2303</v>
      </c>
      <c r="AH58">
        <v>1466</v>
      </c>
      <c r="AI58">
        <v>1401</v>
      </c>
      <c r="AJ58">
        <v>1220</v>
      </c>
      <c r="AK58">
        <v>1025</v>
      </c>
      <c r="AL58">
        <v>936</v>
      </c>
      <c r="AM58">
        <v>2242</v>
      </c>
      <c r="AN58">
        <v>1108</v>
      </c>
      <c r="AO58">
        <v>0.52</v>
      </c>
      <c r="AP58">
        <v>0.37</v>
      </c>
      <c r="AQ58">
        <v>0.15</v>
      </c>
      <c r="AR58">
        <v>0.25</v>
      </c>
      <c r="AS58">
        <v>0.27</v>
      </c>
      <c r="AT58">
        <v>0.2</v>
      </c>
      <c r="AU58">
        <v>13029</v>
      </c>
      <c r="AV58">
        <v>8953</v>
      </c>
      <c r="AW58">
        <v>454</v>
      </c>
      <c r="AX58">
        <v>175</v>
      </c>
      <c r="AY58">
        <v>138</v>
      </c>
      <c r="AZ58">
        <v>1</v>
      </c>
      <c r="BA58">
        <v>11</v>
      </c>
      <c r="BB58">
        <v>6</v>
      </c>
      <c r="BC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</v>
      </c>
      <c r="BV58">
        <v>4</v>
      </c>
      <c r="BW58">
        <v>5</v>
      </c>
      <c r="BX58">
        <v>15</v>
      </c>
      <c r="BY58">
        <v>22</v>
      </c>
      <c r="BZ58">
        <v>45</v>
      </c>
      <c r="CA58">
        <v>68</v>
      </c>
      <c r="CB58">
        <v>93</v>
      </c>
      <c r="CC58">
        <v>295</v>
      </c>
      <c r="CD58">
        <v>233</v>
      </c>
      <c r="CE58">
        <v>395</v>
      </c>
      <c r="CF58">
        <v>390</v>
      </c>
    </row>
    <row r="59" spans="1:84" x14ac:dyDescent="0.2">
      <c r="A59" s="54">
        <v>43944</v>
      </c>
      <c r="B59" s="81">
        <v>43944</v>
      </c>
      <c r="C59">
        <v>22353</v>
      </c>
      <c r="D59">
        <v>13382</v>
      </c>
      <c r="E59">
        <v>3084</v>
      </c>
      <c r="F59">
        <v>5194</v>
      </c>
      <c r="G59">
        <v>181</v>
      </c>
      <c r="H59">
        <v>318</v>
      </c>
      <c r="I59">
        <v>109</v>
      </c>
      <c r="J59">
        <v>85</v>
      </c>
      <c r="L59">
        <v>371</v>
      </c>
      <c r="M59">
        <v>1201</v>
      </c>
      <c r="N59">
        <v>820</v>
      </c>
      <c r="O59">
        <v>1095</v>
      </c>
      <c r="P59">
        <v>204</v>
      </c>
      <c r="Q59">
        <v>4048</v>
      </c>
      <c r="R59">
        <v>219848</v>
      </c>
      <c r="S59">
        <v>30342</v>
      </c>
      <c r="T59">
        <v>193447</v>
      </c>
      <c r="V59">
        <v>741</v>
      </c>
      <c r="W59">
        <v>189</v>
      </c>
      <c r="X59">
        <v>171</v>
      </c>
      <c r="Y59">
        <v>362</v>
      </c>
      <c r="Z59">
        <v>297</v>
      </c>
      <c r="AA59">
        <v>1473</v>
      </c>
      <c r="AB59">
        <v>1058</v>
      </c>
      <c r="AC59">
        <v>1809</v>
      </c>
      <c r="AD59">
        <v>1321</v>
      </c>
      <c r="AE59">
        <v>2317</v>
      </c>
      <c r="AF59">
        <v>1468</v>
      </c>
      <c r="AG59">
        <v>2328</v>
      </c>
      <c r="AH59">
        <v>1490</v>
      </c>
      <c r="AI59">
        <v>1421</v>
      </c>
      <c r="AJ59">
        <v>1236</v>
      </c>
      <c r="AK59">
        <v>1036</v>
      </c>
      <c r="AL59">
        <v>963</v>
      </c>
      <c r="AM59">
        <v>2279</v>
      </c>
      <c r="AN59">
        <v>1135</v>
      </c>
      <c r="AO59">
        <v>0.51</v>
      </c>
      <c r="AP59">
        <v>0.36</v>
      </c>
      <c r="AQ59">
        <v>0.14000000000000001</v>
      </c>
      <c r="AR59">
        <v>0.24</v>
      </c>
      <c r="AS59">
        <v>0.27</v>
      </c>
      <c r="AT59">
        <v>0.2</v>
      </c>
      <c r="AU59">
        <v>13214</v>
      </c>
      <c r="AV59">
        <v>9139</v>
      </c>
      <c r="AW59">
        <v>475</v>
      </c>
      <c r="AX59">
        <v>179</v>
      </c>
      <c r="AY59">
        <v>146</v>
      </c>
      <c r="AZ59">
        <v>1</v>
      </c>
      <c r="BA59">
        <v>11</v>
      </c>
      <c r="BB59">
        <v>8</v>
      </c>
      <c r="BC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</v>
      </c>
      <c r="BV59">
        <v>4</v>
      </c>
      <c r="BW59">
        <v>5</v>
      </c>
      <c r="BX59">
        <v>16</v>
      </c>
      <c r="BY59">
        <v>23</v>
      </c>
      <c r="BZ59">
        <v>48</v>
      </c>
      <c r="CA59">
        <v>70</v>
      </c>
      <c r="CB59">
        <v>98</v>
      </c>
      <c r="CC59">
        <v>311</v>
      </c>
      <c r="CD59">
        <v>240</v>
      </c>
      <c r="CE59">
        <v>414</v>
      </c>
      <c r="CF59">
        <v>406</v>
      </c>
    </row>
    <row r="60" spans="1:84" x14ac:dyDescent="0.2">
      <c r="A60" s="54">
        <v>43945</v>
      </c>
      <c r="B60" s="81">
        <v>43945</v>
      </c>
      <c r="C60">
        <v>22797</v>
      </c>
      <c r="D60">
        <v>13707</v>
      </c>
      <c r="E60">
        <v>3116</v>
      </c>
      <c r="F60">
        <v>5277</v>
      </c>
      <c r="G60">
        <v>183</v>
      </c>
      <c r="H60">
        <v>320</v>
      </c>
      <c r="I60">
        <v>109</v>
      </c>
      <c r="J60">
        <v>85</v>
      </c>
      <c r="L60">
        <v>444</v>
      </c>
      <c r="M60">
        <v>1228</v>
      </c>
      <c r="N60">
        <v>854</v>
      </c>
      <c r="O60">
        <v>1068</v>
      </c>
      <c r="P60">
        <v>188</v>
      </c>
      <c r="Q60">
        <v>4377</v>
      </c>
      <c r="R60">
        <v>227393</v>
      </c>
      <c r="S60">
        <v>29621</v>
      </c>
      <c r="T60">
        <v>200219</v>
      </c>
      <c r="V60">
        <v>741</v>
      </c>
      <c r="W60">
        <v>189</v>
      </c>
      <c r="X60">
        <v>171</v>
      </c>
      <c r="Y60">
        <v>372</v>
      </c>
      <c r="Z60">
        <v>299</v>
      </c>
      <c r="AA60">
        <v>1511</v>
      </c>
      <c r="AB60">
        <v>1097</v>
      </c>
      <c r="AC60">
        <v>1842</v>
      </c>
      <c r="AD60">
        <v>1347</v>
      </c>
      <c r="AE60">
        <v>2332</v>
      </c>
      <c r="AF60">
        <v>1498</v>
      </c>
      <c r="AG60">
        <v>2363</v>
      </c>
      <c r="AH60">
        <v>1517</v>
      </c>
      <c r="AI60">
        <v>1450</v>
      </c>
      <c r="AJ60">
        <v>1273</v>
      </c>
      <c r="AK60">
        <v>1057</v>
      </c>
      <c r="AL60">
        <v>990</v>
      </c>
      <c r="AM60">
        <v>2322</v>
      </c>
      <c r="AN60">
        <v>1167</v>
      </c>
      <c r="AO60">
        <v>0.5</v>
      </c>
      <c r="AP60">
        <v>0.36</v>
      </c>
      <c r="AQ60">
        <v>0.14000000000000001</v>
      </c>
      <c r="AR60">
        <v>0.24</v>
      </c>
      <c r="AS60">
        <v>0.26</v>
      </c>
      <c r="AT60">
        <v>0.2</v>
      </c>
      <c r="AU60">
        <v>13438</v>
      </c>
      <c r="AV60">
        <v>9359</v>
      </c>
      <c r="AW60">
        <v>491</v>
      </c>
      <c r="AX60">
        <v>183</v>
      </c>
      <c r="AY60">
        <v>160</v>
      </c>
      <c r="AZ60">
        <v>1</v>
      </c>
      <c r="BA60">
        <v>11</v>
      </c>
      <c r="BB60">
        <v>8</v>
      </c>
      <c r="BC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</v>
      </c>
      <c r="BV60">
        <v>4</v>
      </c>
      <c r="BW60">
        <v>5</v>
      </c>
      <c r="BX60">
        <v>17</v>
      </c>
      <c r="BY60">
        <v>24</v>
      </c>
      <c r="BZ60">
        <v>51</v>
      </c>
      <c r="CA60">
        <v>71</v>
      </c>
      <c r="CB60">
        <v>103</v>
      </c>
      <c r="CC60">
        <v>323</v>
      </c>
      <c r="CD60">
        <v>251</v>
      </c>
      <c r="CE60">
        <v>428</v>
      </c>
      <c r="CF60">
        <v>426</v>
      </c>
    </row>
    <row r="61" spans="1:84" x14ac:dyDescent="0.2">
      <c r="A61" s="54">
        <v>43946</v>
      </c>
      <c r="B61" s="81">
        <v>43946</v>
      </c>
      <c r="C61">
        <v>23392</v>
      </c>
      <c r="D61">
        <v>14072</v>
      </c>
      <c r="E61">
        <v>3183</v>
      </c>
      <c r="F61">
        <v>5435</v>
      </c>
      <c r="G61">
        <v>185</v>
      </c>
      <c r="H61">
        <v>320</v>
      </c>
      <c r="I61">
        <v>111</v>
      </c>
      <c r="J61">
        <v>86</v>
      </c>
      <c r="L61">
        <v>595</v>
      </c>
      <c r="M61">
        <v>1277</v>
      </c>
      <c r="N61">
        <v>880</v>
      </c>
      <c r="O61">
        <v>1040</v>
      </c>
      <c r="P61">
        <v>186</v>
      </c>
      <c r="Q61">
        <v>4783</v>
      </c>
      <c r="R61">
        <v>231737</v>
      </c>
      <c r="S61">
        <v>29932</v>
      </c>
      <c r="T61">
        <v>203562</v>
      </c>
      <c r="V61">
        <v>741</v>
      </c>
      <c r="W61">
        <v>193</v>
      </c>
      <c r="X61">
        <v>180</v>
      </c>
      <c r="Y61">
        <v>385</v>
      </c>
      <c r="Z61">
        <v>306</v>
      </c>
      <c r="AA61">
        <v>1551</v>
      </c>
      <c r="AB61">
        <v>1121</v>
      </c>
      <c r="AC61">
        <v>1885</v>
      </c>
      <c r="AD61">
        <v>1390</v>
      </c>
      <c r="AE61">
        <v>2400</v>
      </c>
      <c r="AF61">
        <v>1545</v>
      </c>
      <c r="AG61">
        <v>2432</v>
      </c>
      <c r="AH61">
        <v>1547</v>
      </c>
      <c r="AI61">
        <v>1487</v>
      </c>
      <c r="AJ61">
        <v>1295</v>
      </c>
      <c r="AK61">
        <v>1078</v>
      </c>
      <c r="AL61">
        <v>1008</v>
      </c>
      <c r="AM61">
        <v>2392</v>
      </c>
      <c r="AN61">
        <v>1197</v>
      </c>
      <c r="AO61">
        <v>0.5</v>
      </c>
      <c r="AP61">
        <v>0.36</v>
      </c>
      <c r="AQ61">
        <v>0.14000000000000001</v>
      </c>
      <c r="AR61">
        <v>0.24</v>
      </c>
      <c r="AS61">
        <v>0.26</v>
      </c>
      <c r="AT61">
        <v>0.2</v>
      </c>
      <c r="AU61">
        <v>13803</v>
      </c>
      <c r="AV61">
        <v>9589</v>
      </c>
      <c r="AW61">
        <v>502</v>
      </c>
      <c r="AX61">
        <v>188</v>
      </c>
      <c r="AY61">
        <v>170</v>
      </c>
      <c r="AZ61">
        <v>1</v>
      </c>
      <c r="BA61">
        <v>11</v>
      </c>
      <c r="BB61">
        <v>8</v>
      </c>
      <c r="BC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</v>
      </c>
      <c r="BV61">
        <v>5</v>
      </c>
      <c r="BW61">
        <v>6</v>
      </c>
      <c r="BX61">
        <v>18</v>
      </c>
      <c r="BY61">
        <v>25</v>
      </c>
      <c r="BZ61">
        <v>52</v>
      </c>
      <c r="CA61">
        <v>71</v>
      </c>
      <c r="CB61">
        <v>107</v>
      </c>
      <c r="CC61">
        <v>332</v>
      </c>
      <c r="CD61">
        <v>259</v>
      </c>
      <c r="CE61">
        <v>439</v>
      </c>
      <c r="CF61">
        <v>441</v>
      </c>
    </row>
    <row r="62" spans="1:84" x14ac:dyDescent="0.2">
      <c r="A62" s="54">
        <v>43947</v>
      </c>
      <c r="B62" s="81">
        <v>43947</v>
      </c>
      <c r="C62">
        <v>23864</v>
      </c>
      <c r="D62">
        <v>14386</v>
      </c>
      <c r="E62">
        <v>3232</v>
      </c>
      <c r="F62">
        <v>5531</v>
      </c>
      <c r="G62">
        <v>187</v>
      </c>
      <c r="H62">
        <v>322</v>
      </c>
      <c r="I62">
        <v>120</v>
      </c>
      <c r="J62">
        <v>86</v>
      </c>
      <c r="L62">
        <v>472</v>
      </c>
      <c r="M62">
        <v>1329</v>
      </c>
      <c r="N62">
        <v>903</v>
      </c>
      <c r="O62">
        <v>1005</v>
      </c>
      <c r="P62">
        <v>182</v>
      </c>
      <c r="Q62">
        <v>4673</v>
      </c>
      <c r="R62">
        <v>236410</v>
      </c>
      <c r="S62">
        <v>30453</v>
      </c>
      <c r="T62">
        <v>207873</v>
      </c>
      <c r="V62">
        <v>751</v>
      </c>
      <c r="W62">
        <v>197</v>
      </c>
      <c r="X62">
        <v>186</v>
      </c>
      <c r="Y62">
        <v>395</v>
      </c>
      <c r="Z62">
        <v>315</v>
      </c>
      <c r="AA62">
        <v>1583</v>
      </c>
      <c r="AB62">
        <v>1141</v>
      </c>
      <c r="AC62">
        <v>1930</v>
      </c>
      <c r="AD62">
        <v>1407</v>
      </c>
      <c r="AE62">
        <v>2448</v>
      </c>
      <c r="AF62">
        <v>1563</v>
      </c>
      <c r="AG62">
        <v>2475</v>
      </c>
      <c r="AH62">
        <v>1568</v>
      </c>
      <c r="AI62">
        <v>1508</v>
      </c>
      <c r="AJ62">
        <v>1313</v>
      </c>
      <c r="AK62">
        <v>1105</v>
      </c>
      <c r="AL62">
        <v>1022</v>
      </c>
      <c r="AM62">
        <v>2481</v>
      </c>
      <c r="AN62">
        <v>1227</v>
      </c>
      <c r="AO62">
        <v>0.5</v>
      </c>
      <c r="AP62">
        <v>0.36</v>
      </c>
      <c r="AQ62">
        <v>0.15</v>
      </c>
      <c r="AR62">
        <v>0.23</v>
      </c>
      <c r="AS62">
        <v>0.26</v>
      </c>
      <c r="AT62">
        <v>0.2</v>
      </c>
      <c r="AU62">
        <v>14122</v>
      </c>
      <c r="AV62">
        <v>9742</v>
      </c>
      <c r="AW62">
        <v>519</v>
      </c>
      <c r="AX62">
        <v>188</v>
      </c>
      <c r="AY62">
        <v>175</v>
      </c>
      <c r="AZ62">
        <v>1</v>
      </c>
      <c r="BA62">
        <v>12</v>
      </c>
      <c r="BB62">
        <v>8</v>
      </c>
      <c r="BC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5</v>
      </c>
      <c r="BV62">
        <v>5</v>
      </c>
      <c r="BW62">
        <v>6</v>
      </c>
      <c r="BX62">
        <v>18</v>
      </c>
      <c r="BY62">
        <v>26</v>
      </c>
      <c r="BZ62">
        <v>52</v>
      </c>
      <c r="CA62">
        <v>73</v>
      </c>
      <c r="CB62">
        <v>109</v>
      </c>
      <c r="CC62">
        <v>345</v>
      </c>
      <c r="CD62">
        <v>264</v>
      </c>
      <c r="CE62">
        <v>455</v>
      </c>
      <c r="CF62">
        <v>448</v>
      </c>
    </row>
    <row r="63" spans="1:84" x14ac:dyDescent="0.2">
      <c r="A63" s="54">
        <v>43948</v>
      </c>
      <c r="B63" s="81">
        <v>43948</v>
      </c>
      <c r="C63">
        <v>24027</v>
      </c>
      <c r="D63">
        <v>14496</v>
      </c>
      <c r="E63">
        <v>3252</v>
      </c>
      <c r="F63">
        <v>5556</v>
      </c>
      <c r="G63">
        <v>189</v>
      </c>
      <c r="H63">
        <v>328</v>
      </c>
      <c r="I63">
        <v>120</v>
      </c>
      <c r="J63">
        <v>86</v>
      </c>
      <c r="L63">
        <v>163</v>
      </c>
      <c r="M63">
        <v>1357</v>
      </c>
      <c r="N63">
        <v>928</v>
      </c>
      <c r="O63">
        <v>995</v>
      </c>
      <c r="P63">
        <v>176</v>
      </c>
      <c r="Q63">
        <v>5091</v>
      </c>
      <c r="R63">
        <v>237571</v>
      </c>
      <c r="S63">
        <v>30703</v>
      </c>
      <c r="T63">
        <v>208453</v>
      </c>
      <c r="V63">
        <v>751</v>
      </c>
      <c r="W63">
        <v>198</v>
      </c>
      <c r="X63">
        <v>187</v>
      </c>
      <c r="Y63">
        <v>399</v>
      </c>
      <c r="Z63">
        <v>319</v>
      </c>
      <c r="AA63">
        <v>1590</v>
      </c>
      <c r="AB63">
        <v>1147</v>
      </c>
      <c r="AC63">
        <v>1939</v>
      </c>
      <c r="AD63">
        <v>1413</v>
      </c>
      <c r="AE63">
        <v>2463</v>
      </c>
      <c r="AF63">
        <v>1573</v>
      </c>
      <c r="AG63">
        <v>2485</v>
      </c>
      <c r="AH63">
        <v>1584</v>
      </c>
      <c r="AI63">
        <v>1524</v>
      </c>
      <c r="AJ63">
        <v>1318</v>
      </c>
      <c r="AK63">
        <v>1114</v>
      </c>
      <c r="AL63">
        <v>1026</v>
      </c>
      <c r="AM63">
        <v>2510</v>
      </c>
      <c r="AN63">
        <v>1238</v>
      </c>
      <c r="AO63">
        <v>0.5</v>
      </c>
      <c r="AP63">
        <v>0.36</v>
      </c>
      <c r="AQ63">
        <v>0.15</v>
      </c>
      <c r="AR63">
        <v>0.23</v>
      </c>
      <c r="AS63">
        <v>0.26</v>
      </c>
      <c r="AT63">
        <v>0.19</v>
      </c>
      <c r="AU63">
        <v>14222</v>
      </c>
      <c r="AV63">
        <v>9805</v>
      </c>
      <c r="AW63">
        <v>536</v>
      </c>
      <c r="AX63">
        <v>191</v>
      </c>
      <c r="AY63">
        <v>179</v>
      </c>
      <c r="AZ63">
        <v>1</v>
      </c>
      <c r="BA63">
        <v>12</v>
      </c>
      <c r="BB63">
        <v>9</v>
      </c>
      <c r="BC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</v>
      </c>
      <c r="BV63">
        <v>5</v>
      </c>
      <c r="BW63">
        <v>6</v>
      </c>
      <c r="BX63">
        <v>20</v>
      </c>
      <c r="BY63">
        <v>28</v>
      </c>
      <c r="BZ63">
        <v>52</v>
      </c>
      <c r="CA63">
        <v>73</v>
      </c>
      <c r="CB63">
        <v>111</v>
      </c>
      <c r="CC63">
        <v>356</v>
      </c>
      <c r="CD63">
        <v>272</v>
      </c>
      <c r="CE63">
        <v>468</v>
      </c>
      <c r="CF63">
        <v>460</v>
      </c>
    </row>
    <row r="64" spans="1:84" x14ac:dyDescent="0.2">
      <c r="A64" s="54">
        <v>43949</v>
      </c>
      <c r="B64" s="81">
        <v>43949</v>
      </c>
      <c r="C64">
        <v>24322</v>
      </c>
      <c r="D64">
        <v>14702</v>
      </c>
      <c r="E64">
        <v>3289</v>
      </c>
      <c r="F64">
        <v>5593</v>
      </c>
      <c r="G64">
        <v>201</v>
      </c>
      <c r="H64">
        <v>330</v>
      </c>
      <c r="I64">
        <v>121</v>
      </c>
      <c r="J64">
        <v>86</v>
      </c>
      <c r="L64">
        <v>295</v>
      </c>
      <c r="M64">
        <v>1389</v>
      </c>
      <c r="N64">
        <v>948</v>
      </c>
      <c r="O64">
        <v>936</v>
      </c>
      <c r="P64">
        <v>172</v>
      </c>
      <c r="Q64">
        <v>3563</v>
      </c>
      <c r="R64">
        <v>239065</v>
      </c>
      <c r="S64">
        <v>29559</v>
      </c>
      <c r="T64">
        <v>211180</v>
      </c>
      <c r="V64">
        <v>751</v>
      </c>
      <c r="W64">
        <v>207</v>
      </c>
      <c r="X64">
        <v>192</v>
      </c>
      <c r="Y64">
        <v>403</v>
      </c>
      <c r="Z64">
        <v>320</v>
      </c>
      <c r="AA64">
        <v>1610</v>
      </c>
      <c r="AB64">
        <v>1164</v>
      </c>
      <c r="AC64">
        <v>1953</v>
      </c>
      <c r="AD64">
        <v>1427</v>
      </c>
      <c r="AE64">
        <v>2493</v>
      </c>
      <c r="AF64">
        <v>1598</v>
      </c>
      <c r="AG64">
        <v>2506</v>
      </c>
      <c r="AH64">
        <v>1594</v>
      </c>
      <c r="AI64">
        <v>1550</v>
      </c>
      <c r="AJ64">
        <v>1329</v>
      </c>
      <c r="AK64">
        <v>1134</v>
      </c>
      <c r="AL64">
        <v>1040</v>
      </c>
      <c r="AM64">
        <v>2537</v>
      </c>
      <c r="AN64">
        <v>1265</v>
      </c>
      <c r="AO64">
        <v>0.5</v>
      </c>
      <c r="AP64">
        <v>0.36</v>
      </c>
      <c r="AQ64">
        <v>0.15</v>
      </c>
      <c r="AR64">
        <v>0.23</v>
      </c>
      <c r="AS64">
        <v>0.25</v>
      </c>
      <c r="AT64">
        <v>0.19</v>
      </c>
      <c r="AU64">
        <v>14393</v>
      </c>
      <c r="AV64">
        <v>9929</v>
      </c>
      <c r="AW64">
        <v>546</v>
      </c>
      <c r="AX64">
        <v>194</v>
      </c>
      <c r="AY64">
        <v>185</v>
      </c>
      <c r="AZ64">
        <v>1</v>
      </c>
      <c r="BA64">
        <v>12</v>
      </c>
      <c r="BB64">
        <v>10</v>
      </c>
      <c r="BC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</v>
      </c>
      <c r="BV64">
        <v>5</v>
      </c>
      <c r="BW64">
        <v>7</v>
      </c>
      <c r="BX64">
        <v>20</v>
      </c>
      <c r="BY64">
        <v>30</v>
      </c>
      <c r="BZ64">
        <v>53</v>
      </c>
      <c r="CA64">
        <v>75</v>
      </c>
      <c r="CB64">
        <v>112</v>
      </c>
      <c r="CC64">
        <v>362</v>
      </c>
      <c r="CD64">
        <v>279</v>
      </c>
      <c r="CE64">
        <v>479</v>
      </c>
      <c r="CF64">
        <v>469</v>
      </c>
    </row>
    <row r="65" spans="1:84" x14ac:dyDescent="0.2">
      <c r="A65" s="54">
        <v>43950</v>
      </c>
      <c r="B65" s="81">
        <v>43950</v>
      </c>
      <c r="C65">
        <v>24505</v>
      </c>
      <c r="D65">
        <v>14715</v>
      </c>
      <c r="E65">
        <v>3340</v>
      </c>
      <c r="F65">
        <v>5695</v>
      </c>
      <c r="G65">
        <v>214</v>
      </c>
      <c r="H65">
        <v>330</v>
      </c>
      <c r="I65">
        <v>125</v>
      </c>
      <c r="J65">
        <v>86</v>
      </c>
      <c r="L65">
        <v>183</v>
      </c>
      <c r="M65">
        <v>1470</v>
      </c>
      <c r="N65">
        <v>973</v>
      </c>
      <c r="O65">
        <v>980</v>
      </c>
      <c r="P65">
        <v>169</v>
      </c>
      <c r="Q65">
        <v>3825</v>
      </c>
      <c r="R65">
        <v>243655</v>
      </c>
      <c r="S65">
        <v>29568</v>
      </c>
      <c r="T65">
        <v>215325</v>
      </c>
      <c r="V65">
        <v>751</v>
      </c>
      <c r="W65">
        <v>209</v>
      </c>
      <c r="X65">
        <v>192</v>
      </c>
      <c r="Y65">
        <v>407</v>
      </c>
      <c r="Z65">
        <v>322</v>
      </c>
      <c r="AA65">
        <v>1620</v>
      </c>
      <c r="AB65">
        <v>1168</v>
      </c>
      <c r="AC65">
        <v>1965</v>
      </c>
      <c r="AD65">
        <v>1445</v>
      </c>
      <c r="AE65">
        <v>2511</v>
      </c>
      <c r="AF65">
        <v>1608</v>
      </c>
      <c r="AG65">
        <v>2524</v>
      </c>
      <c r="AH65">
        <v>1612</v>
      </c>
      <c r="AI65">
        <v>1562</v>
      </c>
      <c r="AJ65">
        <v>1335</v>
      </c>
      <c r="AK65">
        <v>1144</v>
      </c>
      <c r="AL65">
        <v>1045</v>
      </c>
      <c r="AM65">
        <v>2561</v>
      </c>
      <c r="AN65">
        <v>1275</v>
      </c>
      <c r="AO65">
        <v>0.48</v>
      </c>
      <c r="AP65">
        <v>0.35</v>
      </c>
      <c r="AQ65">
        <v>0.13</v>
      </c>
      <c r="AR65">
        <v>0.21</v>
      </c>
      <c r="AS65">
        <v>0.22</v>
      </c>
      <c r="AT65">
        <v>0.17</v>
      </c>
      <c r="AU65">
        <v>14503</v>
      </c>
      <c r="AV65">
        <v>10002</v>
      </c>
      <c r="AW65">
        <v>556</v>
      </c>
      <c r="AX65">
        <v>196</v>
      </c>
      <c r="AY65">
        <v>195</v>
      </c>
      <c r="AZ65">
        <v>1</v>
      </c>
      <c r="BA65">
        <v>13</v>
      </c>
      <c r="BB65">
        <v>12</v>
      </c>
      <c r="BC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</v>
      </c>
      <c r="BV65">
        <v>5</v>
      </c>
      <c r="BW65">
        <v>7</v>
      </c>
      <c r="BX65">
        <v>21</v>
      </c>
      <c r="BY65">
        <v>31</v>
      </c>
      <c r="BZ65">
        <v>55</v>
      </c>
      <c r="CA65">
        <v>78</v>
      </c>
      <c r="CB65">
        <v>113</v>
      </c>
      <c r="CC65">
        <v>375</v>
      </c>
      <c r="CD65">
        <v>283</v>
      </c>
      <c r="CE65">
        <v>496</v>
      </c>
      <c r="CF65">
        <v>477</v>
      </c>
    </row>
    <row r="66" spans="1:84" x14ac:dyDescent="0.2">
      <c r="A66" s="54">
        <v>43951</v>
      </c>
      <c r="B66" s="81">
        <v>43951</v>
      </c>
      <c r="C66">
        <v>25056</v>
      </c>
      <c r="D66">
        <v>15090</v>
      </c>
      <c r="E66">
        <v>3389</v>
      </c>
      <c r="F66">
        <v>5815</v>
      </c>
      <c r="G66">
        <v>218</v>
      </c>
      <c r="H66">
        <v>331</v>
      </c>
      <c r="I66">
        <v>127</v>
      </c>
      <c r="J66">
        <v>86</v>
      </c>
      <c r="L66">
        <v>551</v>
      </c>
      <c r="M66">
        <v>1519</v>
      </c>
      <c r="N66">
        <v>989</v>
      </c>
      <c r="O66">
        <v>968</v>
      </c>
      <c r="P66">
        <v>172</v>
      </c>
      <c r="Q66">
        <v>3794</v>
      </c>
      <c r="R66">
        <v>247696</v>
      </c>
      <c r="S66">
        <v>29467</v>
      </c>
      <c r="T66">
        <v>218857</v>
      </c>
      <c r="V66">
        <v>751</v>
      </c>
      <c r="W66">
        <v>210</v>
      </c>
      <c r="X66">
        <v>192</v>
      </c>
      <c r="Y66">
        <v>414</v>
      </c>
      <c r="Z66">
        <v>334</v>
      </c>
      <c r="AA66">
        <v>1670</v>
      </c>
      <c r="AB66">
        <v>1223</v>
      </c>
      <c r="AC66">
        <v>2006</v>
      </c>
      <c r="AD66">
        <v>1485</v>
      </c>
      <c r="AE66">
        <v>2559</v>
      </c>
      <c r="AF66">
        <v>1650</v>
      </c>
      <c r="AG66">
        <v>2599</v>
      </c>
      <c r="AH66">
        <v>1655</v>
      </c>
      <c r="AI66">
        <v>1573</v>
      </c>
      <c r="AJ66">
        <v>1348</v>
      </c>
      <c r="AK66">
        <v>1153</v>
      </c>
      <c r="AL66">
        <v>1064</v>
      </c>
      <c r="AM66">
        <v>2633</v>
      </c>
      <c r="AN66">
        <v>1288</v>
      </c>
      <c r="AO66">
        <v>0.5</v>
      </c>
      <c r="AP66">
        <v>0.36</v>
      </c>
      <c r="AQ66">
        <v>0.15</v>
      </c>
      <c r="AR66">
        <v>0.23</v>
      </c>
      <c r="AS66">
        <v>0.25</v>
      </c>
      <c r="AT66">
        <v>0.19</v>
      </c>
      <c r="AU66">
        <v>14817</v>
      </c>
      <c r="AV66">
        <v>10239</v>
      </c>
      <c r="AW66">
        <v>566</v>
      </c>
      <c r="AX66">
        <v>198</v>
      </c>
      <c r="AY66">
        <v>199</v>
      </c>
      <c r="AZ66">
        <v>1</v>
      </c>
      <c r="BA66">
        <v>13</v>
      </c>
      <c r="BB66">
        <v>12</v>
      </c>
      <c r="BC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</v>
      </c>
      <c r="BV66">
        <v>5</v>
      </c>
      <c r="BW66">
        <v>8</v>
      </c>
      <c r="BX66">
        <v>21</v>
      </c>
      <c r="BY66">
        <v>31</v>
      </c>
      <c r="BZ66">
        <v>56</v>
      </c>
      <c r="CA66">
        <v>81</v>
      </c>
      <c r="CB66">
        <v>114</v>
      </c>
      <c r="CC66">
        <v>380</v>
      </c>
      <c r="CD66">
        <v>288</v>
      </c>
      <c r="CE66">
        <v>505</v>
      </c>
      <c r="CF66">
        <v>484</v>
      </c>
    </row>
    <row r="67" spans="1:84" x14ac:dyDescent="0.2">
      <c r="A67" s="54">
        <v>43952</v>
      </c>
      <c r="B67" s="81">
        <v>43952</v>
      </c>
      <c r="C67">
        <v>25351</v>
      </c>
      <c r="D67">
        <v>15231</v>
      </c>
      <c r="E67">
        <v>3419</v>
      </c>
      <c r="F67">
        <v>5939</v>
      </c>
      <c r="G67">
        <v>218</v>
      </c>
      <c r="H67">
        <v>331</v>
      </c>
      <c r="I67">
        <v>127</v>
      </c>
      <c r="J67">
        <v>86</v>
      </c>
      <c r="L67">
        <v>295</v>
      </c>
      <c r="M67">
        <v>1647</v>
      </c>
      <c r="N67">
        <v>1007</v>
      </c>
      <c r="O67">
        <v>892</v>
      </c>
      <c r="P67">
        <v>154</v>
      </c>
      <c r="Q67">
        <v>3828</v>
      </c>
      <c r="R67">
        <v>251269</v>
      </c>
      <c r="S67">
        <v>29756</v>
      </c>
      <c r="T67">
        <v>222090</v>
      </c>
      <c r="V67">
        <v>751</v>
      </c>
      <c r="W67">
        <v>210</v>
      </c>
      <c r="X67">
        <v>196</v>
      </c>
      <c r="Y67">
        <v>421</v>
      </c>
      <c r="Z67">
        <v>340</v>
      </c>
      <c r="AA67">
        <v>1687</v>
      </c>
      <c r="AB67">
        <v>1250</v>
      </c>
      <c r="AC67">
        <v>2040</v>
      </c>
      <c r="AD67">
        <v>1504</v>
      </c>
      <c r="AE67">
        <v>2581</v>
      </c>
      <c r="AF67">
        <v>1681</v>
      </c>
      <c r="AG67">
        <v>2634</v>
      </c>
      <c r="AH67">
        <v>1673</v>
      </c>
      <c r="AI67">
        <v>1580</v>
      </c>
      <c r="AJ67">
        <v>1360</v>
      </c>
      <c r="AK67">
        <v>1159</v>
      </c>
      <c r="AL67">
        <v>1068</v>
      </c>
      <c r="AM67">
        <v>2671</v>
      </c>
      <c r="AN67">
        <v>1296</v>
      </c>
      <c r="AO67">
        <v>0.44</v>
      </c>
      <c r="AP67">
        <v>0.34</v>
      </c>
      <c r="AQ67">
        <v>0.15</v>
      </c>
      <c r="AR67">
        <v>0.2</v>
      </c>
      <c r="AS67">
        <v>0.25</v>
      </c>
      <c r="AT67">
        <v>0.18</v>
      </c>
      <c r="AU67">
        <v>14983</v>
      </c>
      <c r="AV67">
        <v>10368</v>
      </c>
      <c r="AW67">
        <v>578</v>
      </c>
      <c r="AX67">
        <v>201</v>
      </c>
      <c r="AY67">
        <v>202</v>
      </c>
      <c r="AZ67">
        <v>1</v>
      </c>
      <c r="BA67">
        <v>13</v>
      </c>
      <c r="BB67">
        <v>12</v>
      </c>
      <c r="BC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</v>
      </c>
      <c r="BV67">
        <v>5</v>
      </c>
      <c r="BW67">
        <v>9</v>
      </c>
      <c r="BX67">
        <v>22</v>
      </c>
      <c r="BY67">
        <v>32</v>
      </c>
      <c r="BZ67">
        <v>56</v>
      </c>
      <c r="CA67">
        <v>81</v>
      </c>
      <c r="CB67">
        <v>116</v>
      </c>
      <c r="CC67">
        <v>387</v>
      </c>
      <c r="CD67">
        <v>294</v>
      </c>
      <c r="CE67">
        <v>514</v>
      </c>
      <c r="CF67">
        <v>493</v>
      </c>
    </row>
    <row r="68" spans="1:84" x14ac:dyDescent="0.2">
      <c r="A68" s="54">
        <v>43953</v>
      </c>
      <c r="B68" s="81">
        <v>43953</v>
      </c>
      <c r="C68">
        <v>25190</v>
      </c>
      <c r="D68">
        <v>14951</v>
      </c>
      <c r="E68">
        <v>3426</v>
      </c>
      <c r="F68">
        <v>6047</v>
      </c>
      <c r="G68">
        <v>218</v>
      </c>
      <c r="H68">
        <v>331</v>
      </c>
      <c r="I68">
        <v>131</v>
      </c>
      <c r="J68">
        <v>86</v>
      </c>
      <c r="L68">
        <v>-161</v>
      </c>
      <c r="M68">
        <v>1671</v>
      </c>
      <c r="N68">
        <v>1023</v>
      </c>
      <c r="O68">
        <v>855</v>
      </c>
      <c r="P68">
        <v>150</v>
      </c>
      <c r="Q68">
        <v>3761</v>
      </c>
      <c r="R68">
        <v>252728</v>
      </c>
      <c r="S68">
        <v>27895</v>
      </c>
      <c r="T68">
        <v>223777</v>
      </c>
      <c r="V68">
        <v>751</v>
      </c>
      <c r="W68">
        <v>212</v>
      </c>
      <c r="X68">
        <v>199</v>
      </c>
      <c r="Y68">
        <v>418</v>
      </c>
      <c r="Z68">
        <v>337</v>
      </c>
      <c r="AA68">
        <v>1675</v>
      </c>
      <c r="AB68">
        <v>1245</v>
      </c>
      <c r="AC68">
        <v>2040</v>
      </c>
      <c r="AD68">
        <v>1497</v>
      </c>
      <c r="AE68">
        <v>2568</v>
      </c>
      <c r="AF68">
        <v>1654</v>
      </c>
      <c r="AG68">
        <v>2599</v>
      </c>
      <c r="AH68">
        <v>1670</v>
      </c>
      <c r="AI68">
        <v>1567</v>
      </c>
      <c r="AJ68">
        <v>1342</v>
      </c>
      <c r="AK68">
        <v>1155</v>
      </c>
      <c r="AL68">
        <v>1052</v>
      </c>
      <c r="AM68">
        <v>2677</v>
      </c>
      <c r="AN68">
        <v>1283</v>
      </c>
      <c r="AO68">
        <v>0.44</v>
      </c>
      <c r="AP68">
        <v>0.31</v>
      </c>
      <c r="AQ68">
        <v>0.13</v>
      </c>
      <c r="AR68">
        <v>0.2</v>
      </c>
      <c r="AS68">
        <v>0.22</v>
      </c>
      <c r="AT68">
        <v>0.16</v>
      </c>
      <c r="AU68">
        <v>14911</v>
      </c>
      <c r="AV68">
        <v>10279</v>
      </c>
      <c r="AW68">
        <v>585</v>
      </c>
      <c r="AX68">
        <v>206</v>
      </c>
      <c r="AY68">
        <v>205</v>
      </c>
      <c r="AZ68">
        <v>1</v>
      </c>
      <c r="BA68">
        <v>13</v>
      </c>
      <c r="BB68">
        <v>13</v>
      </c>
      <c r="BC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</v>
      </c>
      <c r="BV68">
        <v>5</v>
      </c>
      <c r="BW68">
        <v>9</v>
      </c>
      <c r="BX68">
        <v>23</v>
      </c>
      <c r="BY68">
        <v>32</v>
      </c>
      <c r="BZ68">
        <v>57</v>
      </c>
      <c r="CA68">
        <v>82</v>
      </c>
      <c r="CB68">
        <v>119</v>
      </c>
      <c r="CC68">
        <v>392</v>
      </c>
      <c r="CD68">
        <v>299</v>
      </c>
      <c r="CE68">
        <v>520</v>
      </c>
      <c r="CF68">
        <v>503</v>
      </c>
    </row>
    <row r="69" spans="1:84" x14ac:dyDescent="0.2">
      <c r="A69" s="54">
        <v>43954</v>
      </c>
      <c r="B69" s="81">
        <v>43954</v>
      </c>
      <c r="C69">
        <v>25282</v>
      </c>
      <c r="D69">
        <v>15021</v>
      </c>
      <c r="E69">
        <v>3447</v>
      </c>
      <c r="F69">
        <v>6047</v>
      </c>
      <c r="G69">
        <v>218</v>
      </c>
      <c r="H69">
        <v>331</v>
      </c>
      <c r="I69">
        <v>132</v>
      </c>
      <c r="J69">
        <v>86</v>
      </c>
      <c r="L69">
        <v>92</v>
      </c>
      <c r="M69">
        <v>1689</v>
      </c>
      <c r="N69">
        <v>1043</v>
      </c>
      <c r="O69">
        <v>856</v>
      </c>
      <c r="P69">
        <v>144</v>
      </c>
      <c r="Q69">
        <v>3691</v>
      </c>
      <c r="R69">
        <v>252889</v>
      </c>
      <c r="S69">
        <v>25324</v>
      </c>
      <c r="T69">
        <v>223916</v>
      </c>
      <c r="V69">
        <v>751</v>
      </c>
      <c r="W69">
        <v>212</v>
      </c>
      <c r="X69">
        <v>199</v>
      </c>
      <c r="Y69">
        <v>418</v>
      </c>
      <c r="Z69">
        <v>337</v>
      </c>
      <c r="AA69">
        <v>1677</v>
      </c>
      <c r="AB69">
        <v>1245</v>
      </c>
      <c r="AC69">
        <v>2041</v>
      </c>
      <c r="AD69">
        <v>1497</v>
      </c>
      <c r="AE69">
        <v>2569</v>
      </c>
      <c r="AF69">
        <v>1654</v>
      </c>
      <c r="AG69">
        <v>2602</v>
      </c>
      <c r="AH69">
        <v>1670</v>
      </c>
      <c r="AI69">
        <v>1567</v>
      </c>
      <c r="AJ69">
        <v>1342</v>
      </c>
      <c r="AK69">
        <v>1155</v>
      </c>
      <c r="AL69">
        <v>1052</v>
      </c>
      <c r="AM69">
        <v>2678</v>
      </c>
      <c r="AN69">
        <v>1286</v>
      </c>
      <c r="AO69">
        <v>0.44</v>
      </c>
      <c r="AP69">
        <v>0.31</v>
      </c>
      <c r="AQ69">
        <v>0.13</v>
      </c>
      <c r="AR69">
        <v>0.2</v>
      </c>
      <c r="AS69">
        <v>0.22</v>
      </c>
      <c r="AT69">
        <v>0.16</v>
      </c>
      <c r="AU69">
        <v>14919</v>
      </c>
      <c r="AV69">
        <v>10282</v>
      </c>
      <c r="AW69">
        <v>597</v>
      </c>
      <c r="AX69">
        <v>209</v>
      </c>
      <c r="AY69">
        <v>210</v>
      </c>
      <c r="AZ69">
        <v>1</v>
      </c>
      <c r="BA69">
        <v>13</v>
      </c>
      <c r="BB69">
        <v>13</v>
      </c>
      <c r="BC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</v>
      </c>
      <c r="BV69">
        <v>5</v>
      </c>
      <c r="BW69">
        <v>9</v>
      </c>
      <c r="BX69">
        <v>23</v>
      </c>
      <c r="BY69">
        <v>33</v>
      </c>
      <c r="BZ69">
        <v>58</v>
      </c>
      <c r="CA69">
        <v>84</v>
      </c>
      <c r="CB69">
        <v>123</v>
      </c>
      <c r="CC69">
        <v>396</v>
      </c>
      <c r="CD69">
        <v>307</v>
      </c>
      <c r="CE69">
        <v>527</v>
      </c>
      <c r="CF69">
        <v>516</v>
      </c>
    </row>
    <row r="70" spans="1:84" x14ac:dyDescent="0.2">
      <c r="A70" s="54">
        <v>43955</v>
      </c>
      <c r="B70" s="81">
        <v>43955</v>
      </c>
      <c r="C70">
        <v>25524</v>
      </c>
      <c r="D70">
        <v>15141</v>
      </c>
      <c r="E70">
        <v>3478</v>
      </c>
      <c r="F70">
        <v>6136</v>
      </c>
      <c r="G70">
        <v>218</v>
      </c>
      <c r="H70">
        <v>333</v>
      </c>
      <c r="I70">
        <v>132</v>
      </c>
      <c r="J70">
        <v>86</v>
      </c>
      <c r="L70">
        <v>242</v>
      </c>
      <c r="M70">
        <v>1712</v>
      </c>
      <c r="N70">
        <v>1063</v>
      </c>
      <c r="O70">
        <v>813</v>
      </c>
      <c r="P70">
        <v>143</v>
      </c>
      <c r="Q70">
        <v>2760</v>
      </c>
      <c r="R70">
        <v>254510</v>
      </c>
      <c r="S70">
        <v>25081</v>
      </c>
      <c r="T70">
        <v>226226</v>
      </c>
      <c r="V70">
        <v>751</v>
      </c>
      <c r="W70">
        <v>217</v>
      </c>
      <c r="X70">
        <v>208</v>
      </c>
      <c r="Y70">
        <v>422</v>
      </c>
      <c r="Z70">
        <v>348</v>
      </c>
      <c r="AA70">
        <v>1702</v>
      </c>
      <c r="AB70">
        <v>1271</v>
      </c>
      <c r="AC70">
        <v>2067</v>
      </c>
      <c r="AD70">
        <v>1533</v>
      </c>
      <c r="AE70">
        <v>2594</v>
      </c>
      <c r="AF70">
        <v>1667</v>
      </c>
      <c r="AG70">
        <v>2642</v>
      </c>
      <c r="AH70">
        <v>1690</v>
      </c>
      <c r="AI70">
        <v>1581</v>
      </c>
      <c r="AJ70">
        <v>1349</v>
      </c>
      <c r="AK70">
        <v>1172</v>
      </c>
      <c r="AL70">
        <v>1061</v>
      </c>
      <c r="AM70">
        <v>2698</v>
      </c>
      <c r="AN70">
        <v>1302</v>
      </c>
      <c r="AO70">
        <v>0.44</v>
      </c>
      <c r="AP70">
        <v>0.31</v>
      </c>
      <c r="AQ70">
        <v>0.13</v>
      </c>
      <c r="AR70">
        <v>0.2</v>
      </c>
      <c r="AS70">
        <v>0.22</v>
      </c>
      <c r="AT70">
        <v>0.16</v>
      </c>
      <c r="AU70">
        <v>15095</v>
      </c>
      <c r="AV70">
        <v>10429</v>
      </c>
      <c r="AW70">
        <v>609</v>
      </c>
      <c r="AX70">
        <v>209</v>
      </c>
      <c r="AY70">
        <v>218</v>
      </c>
      <c r="AZ70">
        <v>1</v>
      </c>
      <c r="BA70">
        <v>13</v>
      </c>
      <c r="BB70">
        <v>13</v>
      </c>
      <c r="BC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</v>
      </c>
      <c r="BV70">
        <v>5</v>
      </c>
      <c r="BW70">
        <v>9</v>
      </c>
      <c r="BX70">
        <v>23</v>
      </c>
      <c r="BY70">
        <v>33</v>
      </c>
      <c r="BZ70">
        <v>59</v>
      </c>
      <c r="CA70">
        <v>89</v>
      </c>
      <c r="CB70">
        <v>126</v>
      </c>
      <c r="CC70">
        <v>402</v>
      </c>
      <c r="CD70">
        <v>312</v>
      </c>
      <c r="CE70">
        <v>538</v>
      </c>
      <c r="CF70">
        <v>525</v>
      </c>
    </row>
    <row r="71" spans="1:84" x14ac:dyDescent="0.2">
      <c r="A71" s="54">
        <v>43956</v>
      </c>
      <c r="B71" s="81">
        <v>43956</v>
      </c>
      <c r="C71">
        <v>25702</v>
      </c>
      <c r="D71">
        <v>15199</v>
      </c>
      <c r="E71">
        <v>3489</v>
      </c>
      <c r="F71">
        <v>6241</v>
      </c>
      <c r="G71">
        <v>220</v>
      </c>
      <c r="H71">
        <v>335</v>
      </c>
      <c r="I71">
        <v>132</v>
      </c>
      <c r="J71">
        <v>86</v>
      </c>
      <c r="L71">
        <v>178</v>
      </c>
      <c r="M71">
        <v>1743</v>
      </c>
      <c r="N71">
        <v>1074</v>
      </c>
      <c r="O71">
        <v>818</v>
      </c>
      <c r="P71">
        <v>134</v>
      </c>
      <c r="Q71">
        <v>2671</v>
      </c>
      <c r="R71">
        <v>258488</v>
      </c>
      <c r="S71">
        <v>25066</v>
      </c>
      <c r="T71">
        <v>230115</v>
      </c>
      <c r="V71">
        <v>751</v>
      </c>
      <c r="W71">
        <v>221</v>
      </c>
      <c r="X71">
        <v>215</v>
      </c>
      <c r="Y71">
        <v>423</v>
      </c>
      <c r="Z71">
        <v>351</v>
      </c>
      <c r="AA71">
        <v>1706</v>
      </c>
      <c r="AB71">
        <v>1288</v>
      </c>
      <c r="AC71">
        <v>2077</v>
      </c>
      <c r="AD71">
        <v>1538</v>
      </c>
      <c r="AE71">
        <v>2608</v>
      </c>
      <c r="AF71">
        <v>1668</v>
      </c>
      <c r="AG71">
        <v>2650</v>
      </c>
      <c r="AH71">
        <v>1693</v>
      </c>
      <c r="AI71">
        <v>1598</v>
      </c>
      <c r="AJ71">
        <v>1357</v>
      </c>
      <c r="AK71">
        <v>1196</v>
      </c>
      <c r="AL71">
        <v>1068</v>
      </c>
      <c r="AM71">
        <v>2729</v>
      </c>
      <c r="AN71">
        <v>1316</v>
      </c>
      <c r="AO71">
        <v>0.43</v>
      </c>
      <c r="AP71">
        <v>0.31</v>
      </c>
      <c r="AQ71">
        <v>0.13</v>
      </c>
      <c r="AR71">
        <v>0.2</v>
      </c>
      <c r="AS71">
        <v>0.22</v>
      </c>
      <c r="AT71">
        <v>0.16</v>
      </c>
      <c r="AU71">
        <v>15208</v>
      </c>
      <c r="AV71">
        <v>10494</v>
      </c>
      <c r="AW71">
        <v>613</v>
      </c>
      <c r="AX71">
        <v>211</v>
      </c>
      <c r="AY71">
        <v>223</v>
      </c>
      <c r="AZ71">
        <v>1</v>
      </c>
      <c r="BA71">
        <v>13</v>
      </c>
      <c r="BB71">
        <v>13</v>
      </c>
      <c r="BC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5</v>
      </c>
      <c r="BV71">
        <v>5</v>
      </c>
      <c r="BW71">
        <v>9</v>
      </c>
      <c r="BX71">
        <v>24</v>
      </c>
      <c r="BY71">
        <v>34</v>
      </c>
      <c r="BZ71">
        <v>59</v>
      </c>
      <c r="CA71">
        <v>89</v>
      </c>
      <c r="CB71">
        <v>127</v>
      </c>
      <c r="CC71">
        <v>408</v>
      </c>
      <c r="CD71">
        <v>313</v>
      </c>
      <c r="CE71">
        <v>545</v>
      </c>
      <c r="CF71">
        <v>529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07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baseColWidth="10" defaultRowHeight="16" x14ac:dyDescent="0.2"/>
  <cols>
    <col min="1" max="1" width="11.83203125" style="2" customWidth="1"/>
    <col min="2" max="2" width="4.5" style="2" bestFit="1" customWidth="1"/>
    <col min="3" max="17" width="11.5" customWidth="1"/>
    <col min="18" max="18" width="11.5" hidden="1" customWidth="1"/>
    <col min="19" max="20" width="11.5" customWidth="1"/>
    <col min="21" max="21" width="11.5" hidden="1" customWidth="1"/>
  </cols>
  <sheetData>
    <row r="1" spans="1:21" ht="17" thickBot="1" x14ac:dyDescent="0.25">
      <c r="A1" s="56" t="s">
        <v>15</v>
      </c>
      <c r="B1" s="64"/>
      <c r="C1" s="61" t="s">
        <v>2</v>
      </c>
      <c r="D1" s="63"/>
      <c r="E1" s="62"/>
      <c r="F1" s="61" t="s">
        <v>4</v>
      </c>
      <c r="G1" s="63"/>
      <c r="H1" s="62"/>
      <c r="I1" s="61" t="s">
        <v>3</v>
      </c>
      <c r="J1" s="63"/>
      <c r="K1" s="62"/>
      <c r="L1" s="61" t="s">
        <v>5</v>
      </c>
      <c r="M1" s="62"/>
      <c r="N1" s="61" t="s">
        <v>6</v>
      </c>
      <c r="O1" s="62"/>
      <c r="P1" s="61" t="s">
        <v>7</v>
      </c>
      <c r="Q1" s="63"/>
      <c r="R1" s="62"/>
      <c r="S1" s="61" t="s">
        <v>8</v>
      </c>
      <c r="T1" s="63"/>
      <c r="U1" s="62"/>
    </row>
    <row r="2" spans="1:21" ht="18" thickBot="1" x14ac:dyDescent="0.25">
      <c r="A2" s="1" t="s">
        <v>9</v>
      </c>
      <c r="B2" s="8" t="s">
        <v>10</v>
      </c>
      <c r="C2" s="4" t="s">
        <v>11</v>
      </c>
      <c r="D2" s="4" t="s">
        <v>204</v>
      </c>
      <c r="E2" s="4" t="s">
        <v>12</v>
      </c>
      <c r="F2" s="4" t="s">
        <v>11</v>
      </c>
      <c r="G2" s="4" t="s">
        <v>204</v>
      </c>
      <c r="H2" s="4" t="s">
        <v>12</v>
      </c>
      <c r="I2" s="4" t="s">
        <v>11</v>
      </c>
      <c r="J2" s="4"/>
      <c r="K2" s="4" t="s">
        <v>12</v>
      </c>
      <c r="L2" s="4" t="s">
        <v>11</v>
      </c>
      <c r="M2" s="4" t="s">
        <v>12</v>
      </c>
      <c r="N2" s="4" t="s">
        <v>11</v>
      </c>
      <c r="O2" s="4" t="s">
        <v>12</v>
      </c>
      <c r="P2" s="4" t="s">
        <v>11</v>
      </c>
      <c r="Q2" s="4" t="s">
        <v>12</v>
      </c>
      <c r="R2" s="4" t="s">
        <v>16</v>
      </c>
      <c r="S2" s="4" t="s">
        <v>11</v>
      </c>
      <c r="T2" s="4" t="s">
        <v>12</v>
      </c>
      <c r="U2" s="4" t="s">
        <v>16</v>
      </c>
    </row>
    <row r="3" spans="1:21" ht="17" thickBot="1" x14ac:dyDescent="0.25">
      <c r="A3" s="5">
        <v>43892</v>
      </c>
      <c r="B3" s="6">
        <v>1</v>
      </c>
      <c r="C3" s="16">
        <v>2</v>
      </c>
      <c r="D3" s="78">
        <v>2</v>
      </c>
      <c r="E3" s="10"/>
      <c r="F3" s="15"/>
      <c r="G3" s="78"/>
      <c r="H3" s="10"/>
      <c r="I3" s="15"/>
      <c r="J3" s="78"/>
      <c r="K3" s="10"/>
      <c r="L3" s="11"/>
      <c r="M3" s="10"/>
      <c r="N3" s="11"/>
      <c r="O3" s="10"/>
      <c r="P3" s="11"/>
      <c r="Q3" s="10"/>
      <c r="R3" s="10"/>
      <c r="S3" s="11"/>
      <c r="T3" s="10"/>
      <c r="U3" s="77"/>
    </row>
    <row r="4" spans="1:21" ht="17" thickBot="1" x14ac:dyDescent="0.25">
      <c r="A4" s="5">
        <v>43893</v>
      </c>
      <c r="B4" s="6">
        <v>2</v>
      </c>
      <c r="C4" s="12">
        <v>2</v>
      </c>
      <c r="D4" s="79">
        <v>2</v>
      </c>
      <c r="E4" s="13"/>
      <c r="F4" s="14"/>
      <c r="G4" s="79"/>
      <c r="H4" s="13"/>
      <c r="I4" s="14"/>
      <c r="J4" s="79"/>
      <c r="K4" s="13"/>
      <c r="L4" s="14"/>
      <c r="M4" s="13"/>
      <c r="N4" s="14"/>
      <c r="O4" s="13"/>
      <c r="P4" s="14"/>
      <c r="Q4" s="13"/>
      <c r="R4" s="13"/>
      <c r="S4" s="14"/>
      <c r="T4" s="13"/>
      <c r="U4" s="77"/>
    </row>
    <row r="5" spans="1:21" ht="17" thickBot="1" x14ac:dyDescent="0.25">
      <c r="A5" s="5">
        <v>43894</v>
      </c>
      <c r="B5" s="6">
        <v>3</v>
      </c>
      <c r="C5" s="9">
        <v>3</v>
      </c>
      <c r="D5" s="80">
        <v>3</v>
      </c>
      <c r="E5" s="10">
        <v>0</v>
      </c>
      <c r="F5" s="15">
        <v>1</v>
      </c>
      <c r="G5" s="78"/>
      <c r="H5" s="10">
        <v>0</v>
      </c>
      <c r="I5" s="15">
        <v>1</v>
      </c>
      <c r="J5" s="78"/>
      <c r="K5" s="10">
        <v>0</v>
      </c>
      <c r="L5" s="11">
        <v>0</v>
      </c>
      <c r="M5" s="10">
        <v>0</v>
      </c>
      <c r="N5" s="11">
        <v>0</v>
      </c>
      <c r="O5" s="10">
        <v>0</v>
      </c>
      <c r="P5" s="11">
        <v>0</v>
      </c>
      <c r="Q5" s="10">
        <v>0</v>
      </c>
      <c r="R5" s="10">
        <v>0</v>
      </c>
      <c r="S5" s="11">
        <v>0</v>
      </c>
      <c r="T5" s="10">
        <v>0</v>
      </c>
      <c r="U5" s="13">
        <v>0</v>
      </c>
    </row>
    <row r="6" spans="1:21" ht="17" thickBot="1" x14ac:dyDescent="0.25">
      <c r="A6" s="5">
        <v>43895</v>
      </c>
      <c r="B6" s="6">
        <v>4</v>
      </c>
      <c r="C6" s="12">
        <v>5</v>
      </c>
      <c r="D6" s="79">
        <v>5</v>
      </c>
      <c r="E6" s="13">
        <v>0</v>
      </c>
      <c r="F6" s="14">
        <v>1</v>
      </c>
      <c r="G6" s="79"/>
      <c r="H6" s="13">
        <v>0</v>
      </c>
      <c r="I6" s="14">
        <v>2</v>
      </c>
      <c r="J6" s="79"/>
      <c r="K6" s="13">
        <v>0</v>
      </c>
      <c r="L6" s="14">
        <v>0</v>
      </c>
      <c r="M6" s="13">
        <v>0</v>
      </c>
      <c r="N6" s="14">
        <v>0</v>
      </c>
      <c r="O6" s="13">
        <v>0</v>
      </c>
      <c r="P6" s="14">
        <v>0</v>
      </c>
      <c r="Q6" s="13">
        <v>0</v>
      </c>
      <c r="R6" s="13">
        <v>0</v>
      </c>
      <c r="S6" s="14">
        <v>0</v>
      </c>
      <c r="T6" s="13">
        <v>0</v>
      </c>
      <c r="U6" s="10">
        <v>0</v>
      </c>
    </row>
    <row r="7" spans="1:21" ht="17" thickBot="1" x14ac:dyDescent="0.25">
      <c r="A7" s="5">
        <v>43896</v>
      </c>
      <c r="B7" s="6">
        <v>5</v>
      </c>
      <c r="C7" s="9">
        <v>8</v>
      </c>
      <c r="D7" s="80">
        <v>8</v>
      </c>
      <c r="E7" s="10">
        <v>0</v>
      </c>
      <c r="F7" s="11">
        <v>1</v>
      </c>
      <c r="G7" s="80"/>
      <c r="H7" s="10">
        <v>0</v>
      </c>
      <c r="I7" s="11">
        <v>3</v>
      </c>
      <c r="J7" s="80"/>
      <c r="K7" s="10">
        <v>0</v>
      </c>
      <c r="L7" s="11">
        <v>0</v>
      </c>
      <c r="M7" s="10">
        <v>0</v>
      </c>
      <c r="N7" s="11">
        <v>0</v>
      </c>
      <c r="O7" s="10">
        <v>0</v>
      </c>
      <c r="P7" s="11">
        <v>0</v>
      </c>
      <c r="Q7" s="10">
        <v>0</v>
      </c>
      <c r="R7" s="10">
        <v>0</v>
      </c>
      <c r="S7" s="11">
        <v>0</v>
      </c>
      <c r="T7" s="10">
        <v>0</v>
      </c>
      <c r="U7" s="13">
        <v>0</v>
      </c>
    </row>
    <row r="8" spans="1:21" ht="17" thickBot="1" x14ac:dyDescent="0.25">
      <c r="A8" s="5">
        <v>43897</v>
      </c>
      <c r="B8" s="6">
        <v>6</v>
      </c>
      <c r="C8" s="12">
        <v>15</v>
      </c>
      <c r="D8" s="79">
        <v>15</v>
      </c>
      <c r="E8" s="13">
        <v>0</v>
      </c>
      <c r="F8" s="14">
        <v>1</v>
      </c>
      <c r="G8" s="79"/>
      <c r="H8" s="13">
        <v>0</v>
      </c>
      <c r="I8" s="14">
        <v>4</v>
      </c>
      <c r="J8" s="79"/>
      <c r="K8" s="13">
        <v>0</v>
      </c>
      <c r="L8" s="14">
        <v>0</v>
      </c>
      <c r="M8" s="13">
        <v>0</v>
      </c>
      <c r="N8" s="14">
        <v>0</v>
      </c>
      <c r="O8" s="13">
        <v>0</v>
      </c>
      <c r="P8" s="14">
        <v>0</v>
      </c>
      <c r="Q8" s="13">
        <v>0</v>
      </c>
      <c r="R8" s="13">
        <v>0</v>
      </c>
      <c r="S8" s="14">
        <v>0</v>
      </c>
      <c r="T8" s="13">
        <v>0</v>
      </c>
      <c r="U8" s="10">
        <v>0</v>
      </c>
    </row>
    <row r="9" spans="1:21" ht="17" thickBot="1" x14ac:dyDescent="0.25">
      <c r="A9" s="5">
        <v>43898</v>
      </c>
      <c r="B9" s="6">
        <v>7</v>
      </c>
      <c r="C9" s="9">
        <v>22</v>
      </c>
      <c r="D9" s="80">
        <v>22</v>
      </c>
      <c r="E9" s="10">
        <v>0</v>
      </c>
      <c r="F9" s="11">
        <v>1</v>
      </c>
      <c r="G9" s="80"/>
      <c r="H9" s="10">
        <v>0</v>
      </c>
      <c r="I9" s="11">
        <v>5</v>
      </c>
      <c r="J9" s="80"/>
      <c r="K9" s="10">
        <v>0</v>
      </c>
      <c r="L9" s="11">
        <v>0</v>
      </c>
      <c r="M9" s="10">
        <v>0</v>
      </c>
      <c r="N9" s="11">
        <v>0</v>
      </c>
      <c r="O9" s="10">
        <v>0</v>
      </c>
      <c r="P9" s="11">
        <v>0</v>
      </c>
      <c r="Q9" s="10">
        <v>0</v>
      </c>
      <c r="R9" s="10">
        <v>0</v>
      </c>
      <c r="S9" s="11">
        <v>0</v>
      </c>
      <c r="T9" s="10">
        <v>0</v>
      </c>
      <c r="U9" s="13">
        <v>0</v>
      </c>
    </row>
    <row r="10" spans="1:21" ht="17" thickBot="1" x14ac:dyDescent="0.25">
      <c r="A10" s="5">
        <v>43899</v>
      </c>
      <c r="B10" s="6">
        <v>8</v>
      </c>
      <c r="C10" s="12">
        <v>27</v>
      </c>
      <c r="D10" s="79">
        <v>27</v>
      </c>
      <c r="E10" s="13">
        <v>0</v>
      </c>
      <c r="F10" s="14">
        <v>1</v>
      </c>
      <c r="G10" s="79"/>
      <c r="H10" s="13">
        <v>0</v>
      </c>
      <c r="I10" s="14">
        <v>6</v>
      </c>
      <c r="J10" s="79"/>
      <c r="K10" s="13">
        <v>0</v>
      </c>
      <c r="L10" s="14">
        <v>0</v>
      </c>
      <c r="M10" s="13">
        <v>0</v>
      </c>
      <c r="N10" s="15">
        <v>1</v>
      </c>
      <c r="O10" s="13">
        <v>0</v>
      </c>
      <c r="P10" s="14">
        <v>0</v>
      </c>
      <c r="Q10" s="13">
        <v>0</v>
      </c>
      <c r="R10" s="13">
        <v>0</v>
      </c>
      <c r="S10" s="14">
        <v>0</v>
      </c>
      <c r="T10" s="13">
        <v>0</v>
      </c>
      <c r="U10" s="10">
        <v>0</v>
      </c>
    </row>
    <row r="11" spans="1:21" ht="17" thickBot="1" x14ac:dyDescent="0.25">
      <c r="A11" s="5">
        <v>43900</v>
      </c>
      <c r="B11" s="6">
        <v>9</v>
      </c>
      <c r="C11" s="9">
        <v>27</v>
      </c>
      <c r="D11" s="80">
        <v>27</v>
      </c>
      <c r="E11" s="10">
        <v>0</v>
      </c>
      <c r="F11" s="11">
        <v>2</v>
      </c>
      <c r="G11" s="80"/>
      <c r="H11" s="10">
        <v>0</v>
      </c>
      <c r="I11" s="11">
        <v>9</v>
      </c>
      <c r="J11" s="80"/>
      <c r="K11" s="10">
        <v>0</v>
      </c>
      <c r="L11" s="11">
        <v>0</v>
      </c>
      <c r="M11" s="10">
        <v>0</v>
      </c>
      <c r="N11" s="11">
        <v>2</v>
      </c>
      <c r="O11" s="10">
        <v>0</v>
      </c>
      <c r="P11" s="11">
        <v>0</v>
      </c>
      <c r="Q11" s="10">
        <v>0</v>
      </c>
      <c r="R11" s="10">
        <v>0</v>
      </c>
      <c r="S11" s="11">
        <v>0</v>
      </c>
      <c r="T11" s="10">
        <v>0</v>
      </c>
      <c r="U11" s="13">
        <v>0</v>
      </c>
    </row>
    <row r="12" spans="1:21" ht="17" thickBot="1" x14ac:dyDescent="0.25">
      <c r="A12" s="5">
        <v>43901</v>
      </c>
      <c r="B12" s="6">
        <v>10</v>
      </c>
      <c r="C12" s="12">
        <v>36</v>
      </c>
      <c r="D12" s="79">
        <v>36</v>
      </c>
      <c r="E12" s="13">
        <v>0</v>
      </c>
      <c r="F12" s="14">
        <v>1</v>
      </c>
      <c r="G12" s="79"/>
      <c r="H12" s="13">
        <v>0</v>
      </c>
      <c r="I12" s="14">
        <v>10</v>
      </c>
      <c r="J12" s="79"/>
      <c r="K12" s="13">
        <v>0</v>
      </c>
      <c r="L12" s="14">
        <v>0</v>
      </c>
      <c r="M12" s="13">
        <v>0</v>
      </c>
      <c r="N12" s="14">
        <v>2</v>
      </c>
      <c r="O12" s="13">
        <v>0</v>
      </c>
      <c r="P12" s="14">
        <v>0</v>
      </c>
      <c r="Q12" s="13">
        <v>0</v>
      </c>
      <c r="R12" s="13">
        <v>0</v>
      </c>
      <c r="S12" s="14">
        <v>0</v>
      </c>
      <c r="T12" s="13">
        <v>0</v>
      </c>
      <c r="U12" s="10">
        <v>0</v>
      </c>
    </row>
    <row r="13" spans="1:21" ht="17" thickBot="1" x14ac:dyDescent="0.25">
      <c r="A13" s="5">
        <v>43902</v>
      </c>
      <c r="B13" s="6">
        <v>11</v>
      </c>
      <c r="C13" s="9">
        <v>44</v>
      </c>
      <c r="D13" s="80">
        <v>44</v>
      </c>
      <c r="E13" s="10">
        <v>0</v>
      </c>
      <c r="F13" s="11">
        <v>3</v>
      </c>
      <c r="G13" s="80"/>
      <c r="H13" s="10">
        <v>0</v>
      </c>
      <c r="I13" s="11">
        <v>17</v>
      </c>
      <c r="J13" s="80"/>
      <c r="K13" s="10">
        <v>0</v>
      </c>
      <c r="L13" s="11">
        <v>0</v>
      </c>
      <c r="M13" s="10">
        <v>0</v>
      </c>
      <c r="N13" s="11">
        <v>3</v>
      </c>
      <c r="O13" s="10">
        <v>0</v>
      </c>
      <c r="P13" s="11">
        <v>0</v>
      </c>
      <c r="Q13" s="10">
        <v>0</v>
      </c>
      <c r="R13" s="10">
        <v>0</v>
      </c>
      <c r="S13" s="11">
        <v>0</v>
      </c>
      <c r="T13" s="10">
        <v>0</v>
      </c>
      <c r="U13" s="13">
        <v>0</v>
      </c>
    </row>
    <row r="14" spans="1:21" ht="17" thickBot="1" x14ac:dyDescent="0.25">
      <c r="A14" s="5">
        <v>43903</v>
      </c>
      <c r="B14" s="6">
        <v>12</v>
      </c>
      <c r="C14" s="12">
        <v>53</v>
      </c>
      <c r="D14" s="79">
        <v>53</v>
      </c>
      <c r="E14" s="13">
        <v>0</v>
      </c>
      <c r="F14" s="14">
        <v>5</v>
      </c>
      <c r="G14" s="79"/>
      <c r="H14" s="13">
        <v>0</v>
      </c>
      <c r="I14" s="14">
        <v>23</v>
      </c>
      <c r="J14" s="79"/>
      <c r="K14" s="13">
        <v>0</v>
      </c>
      <c r="L14" s="14">
        <v>0</v>
      </c>
      <c r="M14" s="13">
        <v>0</v>
      </c>
      <c r="N14" s="14">
        <v>5</v>
      </c>
      <c r="O14" s="13">
        <v>0</v>
      </c>
      <c r="P14" s="14">
        <v>0</v>
      </c>
      <c r="Q14" s="13">
        <v>0</v>
      </c>
      <c r="R14" s="13">
        <v>0</v>
      </c>
      <c r="S14" s="14">
        <v>0</v>
      </c>
      <c r="T14" s="13">
        <v>0</v>
      </c>
      <c r="U14" s="10">
        <v>0</v>
      </c>
    </row>
    <row r="15" spans="1:21" ht="17" thickBot="1" x14ac:dyDescent="0.25">
      <c r="A15" s="5">
        <v>43904</v>
      </c>
      <c r="B15" s="6">
        <v>13</v>
      </c>
      <c r="C15" s="9">
        <v>77</v>
      </c>
      <c r="D15" s="80">
        <v>77</v>
      </c>
      <c r="E15" s="10">
        <v>0</v>
      </c>
      <c r="F15" s="11">
        <v>6</v>
      </c>
      <c r="G15" s="80"/>
      <c r="H15" s="10">
        <v>0</v>
      </c>
      <c r="I15" s="11">
        <v>46</v>
      </c>
      <c r="J15" s="80"/>
      <c r="K15" s="10">
        <v>0</v>
      </c>
      <c r="L15" s="11">
        <v>0</v>
      </c>
      <c r="M15" s="10">
        <v>0</v>
      </c>
      <c r="N15" s="11">
        <v>6</v>
      </c>
      <c r="O15" s="10">
        <v>0</v>
      </c>
      <c r="P15" s="11">
        <v>0</v>
      </c>
      <c r="Q15" s="10">
        <v>0</v>
      </c>
      <c r="R15" s="10">
        <v>0</v>
      </c>
      <c r="S15" s="11">
        <v>0</v>
      </c>
      <c r="T15" s="10">
        <v>0</v>
      </c>
      <c r="U15" s="13">
        <v>0</v>
      </c>
    </row>
    <row r="16" spans="1:21" ht="17" thickBot="1" x14ac:dyDescent="0.25">
      <c r="A16" s="5">
        <v>43905</v>
      </c>
      <c r="B16" s="6">
        <v>14</v>
      </c>
      <c r="C16" s="12">
        <v>103</v>
      </c>
      <c r="D16" s="79">
        <v>103</v>
      </c>
      <c r="E16" s="13">
        <v>0</v>
      </c>
      <c r="F16" s="14">
        <v>8</v>
      </c>
      <c r="G16" s="79"/>
      <c r="H16" s="13">
        <v>0</v>
      </c>
      <c r="I16" s="14">
        <v>73</v>
      </c>
      <c r="J16" s="79"/>
      <c r="K16" s="13">
        <v>0</v>
      </c>
      <c r="L16" s="14">
        <v>0</v>
      </c>
      <c r="M16" s="13">
        <v>0</v>
      </c>
      <c r="N16" s="14">
        <v>7</v>
      </c>
      <c r="O16" s="13">
        <v>0</v>
      </c>
      <c r="P16" s="14">
        <v>0</v>
      </c>
      <c r="Q16" s="13">
        <v>0</v>
      </c>
      <c r="R16" s="13">
        <v>0</v>
      </c>
      <c r="S16" s="14">
        <v>0</v>
      </c>
      <c r="T16" s="13">
        <v>0</v>
      </c>
      <c r="U16" s="10">
        <v>0</v>
      </c>
    </row>
    <row r="17" spans="1:21" ht="17" thickBot="1" x14ac:dyDescent="0.25">
      <c r="A17" s="5">
        <v>43906</v>
      </c>
      <c r="B17" s="6">
        <v>15</v>
      </c>
      <c r="C17" s="9">
        <v>138</v>
      </c>
      <c r="D17" s="80">
        <v>138</v>
      </c>
      <c r="E17" s="10">
        <v>0</v>
      </c>
      <c r="F17" s="11">
        <v>10</v>
      </c>
      <c r="G17" s="80"/>
      <c r="H17" s="10">
        <v>0</v>
      </c>
      <c r="I17" s="11">
        <v>116</v>
      </c>
      <c r="J17" s="80"/>
      <c r="K17" s="10">
        <v>0</v>
      </c>
      <c r="L17" s="11">
        <v>0</v>
      </c>
      <c r="M17" s="10">
        <v>0</v>
      </c>
      <c r="N17" s="11">
        <v>10</v>
      </c>
      <c r="O17" s="10">
        <v>0</v>
      </c>
      <c r="P17" s="11">
        <v>0</v>
      </c>
      <c r="Q17" s="10">
        <v>0</v>
      </c>
      <c r="R17" s="10">
        <v>0</v>
      </c>
      <c r="S17" s="15">
        <v>1</v>
      </c>
      <c r="T17" s="10">
        <v>0</v>
      </c>
      <c r="U17" s="13">
        <v>0</v>
      </c>
    </row>
    <row r="18" spans="1:21" ht="17" thickBot="1" x14ac:dyDescent="0.25">
      <c r="A18" s="5">
        <v>43907</v>
      </c>
      <c r="B18" s="6">
        <v>16</v>
      </c>
      <c r="C18" s="12">
        <v>196</v>
      </c>
      <c r="D18" s="79">
        <v>196</v>
      </c>
      <c r="E18" s="13">
        <v>0</v>
      </c>
      <c r="F18" s="14">
        <v>31</v>
      </c>
      <c r="G18" s="79"/>
      <c r="H18" s="13">
        <v>0</v>
      </c>
      <c r="I18" s="14">
        <v>142</v>
      </c>
      <c r="J18" s="79"/>
      <c r="K18" s="13">
        <v>0</v>
      </c>
      <c r="L18" s="14">
        <v>0</v>
      </c>
      <c r="M18" s="13">
        <v>0</v>
      </c>
      <c r="N18" s="14">
        <v>13</v>
      </c>
      <c r="O18" s="13">
        <v>0</v>
      </c>
      <c r="P18" s="14">
        <v>0</v>
      </c>
      <c r="Q18" s="13">
        <v>0</v>
      </c>
      <c r="R18" s="13">
        <v>0</v>
      </c>
      <c r="S18" s="14">
        <v>1</v>
      </c>
      <c r="T18" s="13">
        <v>0</v>
      </c>
      <c r="U18" s="10">
        <v>0</v>
      </c>
    </row>
    <row r="19" spans="1:21" ht="17" thickBot="1" x14ac:dyDescent="0.25">
      <c r="A19" s="5">
        <v>43908</v>
      </c>
      <c r="B19" s="6">
        <v>17</v>
      </c>
      <c r="C19" s="9">
        <v>289</v>
      </c>
      <c r="D19" s="80">
        <v>289</v>
      </c>
      <c r="E19" s="10">
        <v>0</v>
      </c>
      <c r="F19" s="11">
        <v>51</v>
      </c>
      <c r="G19" s="80"/>
      <c r="H19" s="10">
        <v>0</v>
      </c>
      <c r="I19" s="11">
        <v>180</v>
      </c>
      <c r="J19" s="80"/>
      <c r="K19" s="17">
        <v>1</v>
      </c>
      <c r="L19" s="11">
        <v>0</v>
      </c>
      <c r="M19" s="10">
        <v>0</v>
      </c>
      <c r="N19" s="11">
        <v>14</v>
      </c>
      <c r="O19" s="10">
        <v>0</v>
      </c>
      <c r="P19" s="11">
        <v>0</v>
      </c>
      <c r="Q19" s="10">
        <v>0</v>
      </c>
      <c r="R19" s="10">
        <v>0</v>
      </c>
      <c r="S19" s="11">
        <v>1</v>
      </c>
      <c r="T19" s="10">
        <v>0</v>
      </c>
      <c r="U19" s="13">
        <v>0</v>
      </c>
    </row>
    <row r="20" spans="1:21" ht="17" thickBot="1" x14ac:dyDescent="0.25">
      <c r="A20" s="5">
        <v>43909</v>
      </c>
      <c r="B20" s="6">
        <v>18</v>
      </c>
      <c r="C20" s="12">
        <v>381</v>
      </c>
      <c r="D20" s="79">
        <v>381</v>
      </c>
      <c r="E20" s="13">
        <v>0</v>
      </c>
      <c r="F20" s="14">
        <v>74</v>
      </c>
      <c r="G20" s="79"/>
      <c r="H20" s="13">
        <v>0</v>
      </c>
      <c r="I20" s="14">
        <v>243</v>
      </c>
      <c r="J20" s="79"/>
      <c r="K20" s="13">
        <v>1</v>
      </c>
      <c r="L20" s="15">
        <v>2</v>
      </c>
      <c r="M20" s="13">
        <v>0</v>
      </c>
      <c r="N20" s="14">
        <v>21</v>
      </c>
      <c r="O20" s="13">
        <v>0</v>
      </c>
      <c r="P20" s="15">
        <v>1</v>
      </c>
      <c r="Q20" s="13">
        <v>0</v>
      </c>
      <c r="R20" s="13">
        <v>0</v>
      </c>
      <c r="S20" s="14">
        <v>3</v>
      </c>
      <c r="T20" s="13">
        <v>0</v>
      </c>
      <c r="U20" s="10">
        <v>0</v>
      </c>
    </row>
    <row r="21" spans="1:21" ht="17" thickBot="1" x14ac:dyDescent="0.25">
      <c r="A21" s="5">
        <v>43910</v>
      </c>
      <c r="B21" s="6">
        <v>19</v>
      </c>
      <c r="C21" s="9">
        <v>506</v>
      </c>
      <c r="D21" s="80">
        <v>506</v>
      </c>
      <c r="E21" s="10">
        <v>0</v>
      </c>
      <c r="F21" s="11">
        <v>86</v>
      </c>
      <c r="G21" s="80"/>
      <c r="H21" s="17">
        <v>1</v>
      </c>
      <c r="I21" s="11">
        <v>278</v>
      </c>
      <c r="J21" s="80"/>
      <c r="K21" s="10">
        <v>2</v>
      </c>
      <c r="L21" s="11">
        <v>2</v>
      </c>
      <c r="M21" s="10">
        <v>0</v>
      </c>
      <c r="N21" s="11">
        <v>25</v>
      </c>
      <c r="O21" s="10">
        <v>0</v>
      </c>
      <c r="P21" s="11">
        <v>1</v>
      </c>
      <c r="Q21" s="10">
        <v>0</v>
      </c>
      <c r="R21" s="10">
        <v>0</v>
      </c>
      <c r="S21" s="11">
        <v>3</v>
      </c>
      <c r="T21" s="10">
        <v>0</v>
      </c>
      <c r="U21" s="13">
        <v>0</v>
      </c>
    </row>
    <row r="22" spans="1:21" ht="17" thickBot="1" x14ac:dyDescent="0.25">
      <c r="A22" s="5">
        <v>43911</v>
      </c>
      <c r="B22" s="6">
        <v>20</v>
      </c>
      <c r="C22" s="12">
        <v>644</v>
      </c>
      <c r="D22" s="79">
        <v>644</v>
      </c>
      <c r="E22" s="17">
        <v>1</v>
      </c>
      <c r="F22" s="14">
        <v>106</v>
      </c>
      <c r="G22" s="79"/>
      <c r="H22" s="13">
        <v>2</v>
      </c>
      <c r="I22" s="14">
        <v>364</v>
      </c>
      <c r="J22" s="79"/>
      <c r="K22" s="13">
        <v>2</v>
      </c>
      <c r="L22" s="14">
        <v>2</v>
      </c>
      <c r="M22" s="13">
        <v>0</v>
      </c>
      <c r="N22" s="14">
        <v>29</v>
      </c>
      <c r="O22" s="17">
        <v>1</v>
      </c>
      <c r="P22" s="14">
        <v>1</v>
      </c>
      <c r="Q22" s="13">
        <v>0</v>
      </c>
      <c r="R22" s="13">
        <v>0</v>
      </c>
      <c r="S22" s="14">
        <v>3</v>
      </c>
      <c r="T22" s="13">
        <v>0</v>
      </c>
      <c r="U22" s="10">
        <v>0</v>
      </c>
    </row>
    <row r="23" spans="1:21" ht="17" thickBot="1" x14ac:dyDescent="0.25">
      <c r="A23" s="5">
        <v>43912</v>
      </c>
      <c r="B23" s="6">
        <v>21</v>
      </c>
      <c r="C23" s="9">
        <v>825</v>
      </c>
      <c r="D23" s="80">
        <v>825</v>
      </c>
      <c r="E23" s="10">
        <v>4</v>
      </c>
      <c r="F23" s="11">
        <v>137</v>
      </c>
      <c r="G23" s="80"/>
      <c r="H23" s="10">
        <v>4</v>
      </c>
      <c r="I23" s="11">
        <v>448</v>
      </c>
      <c r="J23" s="80"/>
      <c r="K23" s="10">
        <v>3</v>
      </c>
      <c r="L23" s="11">
        <v>3</v>
      </c>
      <c r="M23" s="10">
        <v>0</v>
      </c>
      <c r="N23" s="11">
        <v>31</v>
      </c>
      <c r="O23" s="10">
        <v>1</v>
      </c>
      <c r="P23" s="11">
        <v>5</v>
      </c>
      <c r="Q23" s="10">
        <v>0</v>
      </c>
      <c r="R23" s="10">
        <v>0</v>
      </c>
      <c r="S23" s="11">
        <v>3</v>
      </c>
      <c r="T23" s="10">
        <v>0</v>
      </c>
      <c r="U23" s="13">
        <v>0</v>
      </c>
    </row>
    <row r="24" spans="1:21" ht="17" thickBot="1" x14ac:dyDescent="0.25">
      <c r="A24" s="5">
        <v>43913</v>
      </c>
      <c r="B24" s="6">
        <v>22</v>
      </c>
      <c r="C24" s="12">
        <v>1007</v>
      </c>
      <c r="D24" s="79">
        <v>1007</v>
      </c>
      <c r="E24" s="13">
        <v>5</v>
      </c>
      <c r="F24" s="14">
        <v>180</v>
      </c>
      <c r="G24" s="79"/>
      <c r="H24" s="13">
        <v>4</v>
      </c>
      <c r="I24" s="14">
        <v>534</v>
      </c>
      <c r="J24" s="79"/>
      <c r="K24" s="13">
        <v>4</v>
      </c>
      <c r="L24" s="14">
        <v>5</v>
      </c>
      <c r="M24" s="13">
        <v>0</v>
      </c>
      <c r="N24" s="14">
        <v>35</v>
      </c>
      <c r="O24" s="13">
        <v>1</v>
      </c>
      <c r="P24" s="14">
        <v>7</v>
      </c>
      <c r="Q24" s="13">
        <v>0</v>
      </c>
      <c r="R24" s="13">
        <v>0</v>
      </c>
      <c r="S24" s="14">
        <v>4</v>
      </c>
      <c r="T24" s="13">
        <v>0</v>
      </c>
      <c r="U24" s="10">
        <v>0</v>
      </c>
    </row>
    <row r="25" spans="1:21" ht="17" thickBot="1" x14ac:dyDescent="0.25">
      <c r="A25" s="5">
        <v>43914</v>
      </c>
      <c r="B25" s="6">
        <v>23</v>
      </c>
      <c r="C25" s="9">
        <v>1130</v>
      </c>
      <c r="D25" s="80">
        <v>1130</v>
      </c>
      <c r="E25" s="10">
        <v>9</v>
      </c>
      <c r="F25" s="11">
        <v>238</v>
      </c>
      <c r="G25" s="80"/>
      <c r="H25" s="10">
        <v>5</v>
      </c>
      <c r="I25" s="11">
        <v>737</v>
      </c>
      <c r="J25" s="80"/>
      <c r="K25" s="10">
        <v>8</v>
      </c>
      <c r="L25" s="11">
        <v>5</v>
      </c>
      <c r="M25" s="10">
        <v>0</v>
      </c>
      <c r="N25" s="11">
        <v>42</v>
      </c>
      <c r="O25" s="10">
        <v>1</v>
      </c>
      <c r="P25" s="11">
        <v>9</v>
      </c>
      <c r="Q25" s="10">
        <v>0</v>
      </c>
      <c r="R25" s="10">
        <v>0</v>
      </c>
      <c r="S25" s="11">
        <v>11</v>
      </c>
      <c r="T25" s="10">
        <v>0</v>
      </c>
      <c r="U25" s="13">
        <v>0</v>
      </c>
    </row>
    <row r="26" spans="1:21" ht="17" thickBot="1" x14ac:dyDescent="0.25">
      <c r="A26" s="5">
        <v>43915</v>
      </c>
      <c r="B26" s="6">
        <v>24</v>
      </c>
      <c r="C26" s="12">
        <v>1517</v>
      </c>
      <c r="D26" s="79">
        <v>1517</v>
      </c>
      <c r="E26" s="13">
        <v>14</v>
      </c>
      <c r="F26" s="14">
        <v>293</v>
      </c>
      <c r="G26" s="79"/>
      <c r="H26" s="13">
        <v>6</v>
      </c>
      <c r="I26" s="14">
        <v>852</v>
      </c>
      <c r="J26" s="79"/>
      <c r="K26" s="13">
        <v>12</v>
      </c>
      <c r="L26" s="14">
        <v>6</v>
      </c>
      <c r="M26" s="13">
        <v>0</v>
      </c>
      <c r="N26" s="14">
        <v>46</v>
      </c>
      <c r="O26" s="13">
        <v>1</v>
      </c>
      <c r="P26" s="14">
        <v>12</v>
      </c>
      <c r="Q26" s="13">
        <v>0</v>
      </c>
      <c r="R26" s="13">
        <v>0</v>
      </c>
      <c r="S26" s="14">
        <v>12</v>
      </c>
      <c r="T26" s="13">
        <v>0</v>
      </c>
      <c r="U26" s="10">
        <v>0</v>
      </c>
    </row>
    <row r="27" spans="1:21" ht="17" thickBot="1" x14ac:dyDescent="0.25">
      <c r="A27" s="5">
        <v>43916</v>
      </c>
      <c r="B27" s="6">
        <v>25</v>
      </c>
      <c r="C27" s="9">
        <v>1858</v>
      </c>
      <c r="D27" s="80">
        <v>1858</v>
      </c>
      <c r="E27" s="10">
        <v>20</v>
      </c>
      <c r="F27" s="11">
        <v>365</v>
      </c>
      <c r="G27" s="80"/>
      <c r="H27" s="10">
        <v>8</v>
      </c>
      <c r="I27" s="11">
        <v>992</v>
      </c>
      <c r="J27" s="80"/>
      <c r="K27" s="10">
        <v>12</v>
      </c>
      <c r="L27" s="11">
        <v>12</v>
      </c>
      <c r="M27" s="10">
        <v>0</v>
      </c>
      <c r="N27" s="11">
        <v>62</v>
      </c>
      <c r="O27" s="10">
        <v>1</v>
      </c>
      <c r="P27" s="11">
        <v>15</v>
      </c>
      <c r="Q27" s="10">
        <v>0</v>
      </c>
      <c r="R27" s="10">
        <v>0</v>
      </c>
      <c r="S27" s="11">
        <v>17</v>
      </c>
      <c r="T27" s="10">
        <v>0</v>
      </c>
      <c r="U27" s="13">
        <v>0</v>
      </c>
    </row>
    <row r="28" spans="1:21" ht="17" thickBot="1" x14ac:dyDescent="0.25">
      <c r="A28" s="5">
        <v>43917</v>
      </c>
      <c r="B28" s="6">
        <v>26</v>
      </c>
      <c r="C28" s="12">
        <v>2443</v>
      </c>
      <c r="D28" s="79">
        <v>2443</v>
      </c>
      <c r="E28" s="13">
        <v>28</v>
      </c>
      <c r="F28" s="14">
        <v>435</v>
      </c>
      <c r="G28" s="79"/>
      <c r="H28" s="13">
        <v>13</v>
      </c>
      <c r="I28" s="14">
        <v>1082</v>
      </c>
      <c r="J28" s="79"/>
      <c r="K28" s="13">
        <v>18</v>
      </c>
      <c r="L28" s="14">
        <v>20</v>
      </c>
      <c r="M28" s="13">
        <v>0</v>
      </c>
      <c r="N28" s="14">
        <v>89</v>
      </c>
      <c r="O28" s="13">
        <v>1</v>
      </c>
      <c r="P28" s="14">
        <v>15</v>
      </c>
      <c r="Q28" s="13">
        <v>0</v>
      </c>
      <c r="R28" s="13">
        <v>0</v>
      </c>
      <c r="S28" s="14">
        <v>24</v>
      </c>
      <c r="T28" s="13">
        <v>0</v>
      </c>
      <c r="U28" s="10">
        <v>0</v>
      </c>
    </row>
    <row r="29" spans="1:21" ht="17" thickBot="1" x14ac:dyDescent="0.25">
      <c r="A29" s="5">
        <v>43918</v>
      </c>
      <c r="B29" s="6">
        <v>27</v>
      </c>
      <c r="C29" s="9">
        <v>3035</v>
      </c>
      <c r="D29" s="80">
        <v>3035</v>
      </c>
      <c r="E29" s="10">
        <v>33</v>
      </c>
      <c r="F29" s="11">
        <v>520</v>
      </c>
      <c r="G29" s="80"/>
      <c r="H29" s="10">
        <v>18</v>
      </c>
      <c r="I29" s="11">
        <v>1110</v>
      </c>
      <c r="J29" s="80"/>
      <c r="K29" s="10">
        <v>24</v>
      </c>
      <c r="L29" s="11">
        <v>30</v>
      </c>
      <c r="M29" s="10">
        <v>0</v>
      </c>
      <c r="N29" s="11">
        <v>99</v>
      </c>
      <c r="O29" s="10">
        <v>1</v>
      </c>
      <c r="P29" s="11">
        <v>21</v>
      </c>
      <c r="Q29" s="10">
        <v>0</v>
      </c>
      <c r="R29" s="10">
        <v>0</v>
      </c>
      <c r="S29" s="11">
        <v>24</v>
      </c>
      <c r="T29" s="10">
        <v>0</v>
      </c>
      <c r="U29" s="13">
        <v>0</v>
      </c>
    </row>
    <row r="30" spans="1:21" ht="17" thickBot="1" x14ac:dyDescent="0.25">
      <c r="A30" s="5">
        <v>43919</v>
      </c>
      <c r="B30" s="6">
        <v>28</v>
      </c>
      <c r="C30" s="12">
        <v>3550</v>
      </c>
      <c r="D30" s="79">
        <v>3550</v>
      </c>
      <c r="E30" s="13">
        <v>44</v>
      </c>
      <c r="F30" s="14">
        <v>647</v>
      </c>
      <c r="G30" s="79"/>
      <c r="H30" s="13">
        <v>28</v>
      </c>
      <c r="I30" s="14">
        <v>1287</v>
      </c>
      <c r="J30" s="79"/>
      <c r="K30" s="13">
        <v>27</v>
      </c>
      <c r="L30" s="14">
        <v>34</v>
      </c>
      <c r="M30" s="13">
        <v>0</v>
      </c>
      <c r="N30" s="14">
        <v>106</v>
      </c>
      <c r="O30" s="13">
        <v>1</v>
      </c>
      <c r="P30" s="14">
        <v>31</v>
      </c>
      <c r="Q30" s="13">
        <v>0</v>
      </c>
      <c r="R30" s="13">
        <v>0</v>
      </c>
      <c r="S30" s="14">
        <v>30</v>
      </c>
      <c r="T30" s="13">
        <v>0</v>
      </c>
      <c r="U30" s="10">
        <v>0</v>
      </c>
    </row>
    <row r="31" spans="1:21" ht="17" thickBot="1" x14ac:dyDescent="0.25">
      <c r="A31" s="5">
        <v>43920</v>
      </c>
      <c r="B31" s="6">
        <v>29</v>
      </c>
      <c r="C31" s="9">
        <v>3801</v>
      </c>
      <c r="D31" s="80">
        <v>3801</v>
      </c>
      <c r="E31" s="10">
        <v>61</v>
      </c>
      <c r="F31" s="11">
        <v>709</v>
      </c>
      <c r="G31" s="80"/>
      <c r="H31" s="10">
        <v>28</v>
      </c>
      <c r="I31" s="11">
        <v>1478</v>
      </c>
      <c r="J31" s="80"/>
      <c r="K31" s="10">
        <v>28</v>
      </c>
      <c r="L31" s="11">
        <v>41</v>
      </c>
      <c r="M31" s="10">
        <v>0</v>
      </c>
      <c r="N31" s="11">
        <v>108</v>
      </c>
      <c r="O31" s="10">
        <v>2</v>
      </c>
      <c r="P31" s="11">
        <v>43</v>
      </c>
      <c r="Q31" s="10">
        <v>0</v>
      </c>
      <c r="R31" s="10">
        <v>0</v>
      </c>
      <c r="S31" s="11">
        <v>33</v>
      </c>
      <c r="T31" s="10">
        <v>0</v>
      </c>
      <c r="U31" s="13">
        <v>0</v>
      </c>
    </row>
    <row r="32" spans="1:21" ht="17" thickBot="1" x14ac:dyDescent="0.25">
      <c r="A32" s="5">
        <v>43921</v>
      </c>
      <c r="B32" s="6">
        <v>30</v>
      </c>
      <c r="C32" s="12">
        <v>4452</v>
      </c>
      <c r="D32" s="79">
        <v>4452</v>
      </c>
      <c r="E32" s="13">
        <v>74</v>
      </c>
      <c r="F32" s="14">
        <v>784</v>
      </c>
      <c r="G32" s="79"/>
      <c r="H32" s="13">
        <v>34</v>
      </c>
      <c r="I32" s="14">
        <v>1577</v>
      </c>
      <c r="J32" s="79"/>
      <c r="K32" s="13">
        <v>30</v>
      </c>
      <c r="L32" s="14">
        <v>45</v>
      </c>
      <c r="M32" s="13">
        <v>0</v>
      </c>
      <c r="N32" s="14">
        <v>116</v>
      </c>
      <c r="O32" s="13">
        <v>2</v>
      </c>
      <c r="P32" s="14">
        <v>44</v>
      </c>
      <c r="Q32" s="13">
        <v>0</v>
      </c>
      <c r="R32" s="13">
        <v>0</v>
      </c>
      <c r="S32" s="14">
        <v>41</v>
      </c>
      <c r="T32" s="13">
        <v>0</v>
      </c>
      <c r="U32" s="10">
        <v>0</v>
      </c>
    </row>
    <row r="33" spans="1:21" ht="17" thickBot="1" x14ac:dyDescent="0.25">
      <c r="A33" s="5">
        <v>43922</v>
      </c>
      <c r="B33" s="6">
        <v>31</v>
      </c>
      <c r="C33" s="9">
        <v>4910</v>
      </c>
      <c r="D33" s="80">
        <v>4910</v>
      </c>
      <c r="E33" s="10">
        <v>83</v>
      </c>
      <c r="F33" s="11">
        <v>911</v>
      </c>
      <c r="G33" s="80"/>
      <c r="H33" s="10">
        <v>40</v>
      </c>
      <c r="I33" s="11">
        <v>1799</v>
      </c>
      <c r="J33" s="80"/>
      <c r="K33" s="10">
        <v>35</v>
      </c>
      <c r="L33" s="11">
        <v>50</v>
      </c>
      <c r="M33" s="10">
        <v>0</v>
      </c>
      <c r="N33" s="11">
        <v>137</v>
      </c>
      <c r="O33" s="10">
        <v>2</v>
      </c>
      <c r="P33" s="11">
        <v>46</v>
      </c>
      <c r="Q33" s="10">
        <v>0</v>
      </c>
      <c r="R33" s="10">
        <v>0</v>
      </c>
      <c r="S33" s="11">
        <v>48</v>
      </c>
      <c r="T33" s="10">
        <v>0</v>
      </c>
      <c r="U33" s="13">
        <v>0</v>
      </c>
    </row>
    <row r="34" spans="1:21" ht="17" thickBot="1" x14ac:dyDescent="0.25">
      <c r="A34" s="5">
        <v>43923</v>
      </c>
      <c r="B34" s="6">
        <v>32</v>
      </c>
      <c r="C34" s="12">
        <v>5338</v>
      </c>
      <c r="D34" s="79">
        <v>5338</v>
      </c>
      <c r="E34" s="13">
        <v>95</v>
      </c>
      <c r="F34" s="14">
        <v>1043</v>
      </c>
      <c r="G34" s="79"/>
      <c r="H34" s="13">
        <v>52</v>
      </c>
      <c r="I34" s="14">
        <v>1998</v>
      </c>
      <c r="J34" s="79"/>
      <c r="K34" s="13">
        <v>38</v>
      </c>
      <c r="L34" s="14">
        <v>54</v>
      </c>
      <c r="M34" s="13">
        <v>0</v>
      </c>
      <c r="N34" s="14">
        <v>146</v>
      </c>
      <c r="O34" s="13">
        <v>2</v>
      </c>
      <c r="P34" s="14">
        <v>48</v>
      </c>
      <c r="Q34" s="13">
        <v>0</v>
      </c>
      <c r="R34" s="13">
        <v>0</v>
      </c>
      <c r="S34" s="14">
        <v>52</v>
      </c>
      <c r="T34" s="13">
        <v>0</v>
      </c>
      <c r="U34" s="10">
        <v>0</v>
      </c>
    </row>
    <row r="35" spans="1:21" ht="17" thickBot="1" x14ac:dyDescent="0.25">
      <c r="A35" s="5">
        <v>43924</v>
      </c>
      <c r="B35" s="6">
        <v>33</v>
      </c>
      <c r="C35" s="9">
        <v>5899</v>
      </c>
      <c r="D35" s="80">
        <v>5899</v>
      </c>
      <c r="E35" s="10">
        <v>107</v>
      </c>
      <c r="F35" s="11">
        <v>1161</v>
      </c>
      <c r="G35" s="80"/>
      <c r="H35" s="10">
        <v>55</v>
      </c>
      <c r="I35" s="11">
        <v>2207</v>
      </c>
      <c r="J35" s="80"/>
      <c r="K35" s="10">
        <v>44</v>
      </c>
      <c r="L35" s="11">
        <v>59</v>
      </c>
      <c r="M35" s="10">
        <v>0</v>
      </c>
      <c r="N35" s="11">
        <v>164</v>
      </c>
      <c r="O35" s="10">
        <v>3</v>
      </c>
      <c r="P35" s="11">
        <v>48</v>
      </c>
      <c r="Q35" s="10">
        <v>0</v>
      </c>
      <c r="R35" s="10">
        <v>0</v>
      </c>
      <c r="S35" s="11">
        <v>57</v>
      </c>
      <c r="T35" s="10">
        <v>0</v>
      </c>
      <c r="U35" s="13">
        <v>0</v>
      </c>
    </row>
    <row r="36" spans="1:21" ht="17" thickBot="1" x14ac:dyDescent="0.25">
      <c r="A36" s="5">
        <v>43925</v>
      </c>
      <c r="B36" s="6">
        <v>34</v>
      </c>
      <c r="C36" s="12">
        <v>6280</v>
      </c>
      <c r="D36" s="79">
        <v>6280</v>
      </c>
      <c r="E36" s="13">
        <v>130</v>
      </c>
      <c r="F36" s="14">
        <v>1286</v>
      </c>
      <c r="G36" s="79"/>
      <c r="H36" s="13">
        <v>61</v>
      </c>
      <c r="I36" s="14">
        <v>2347</v>
      </c>
      <c r="J36" s="79"/>
      <c r="K36" s="13">
        <v>51</v>
      </c>
      <c r="L36" s="14">
        <v>62</v>
      </c>
      <c r="M36" s="13">
        <v>0</v>
      </c>
      <c r="N36" s="14">
        <v>179</v>
      </c>
      <c r="O36" s="13">
        <v>3</v>
      </c>
      <c r="P36" s="14">
        <v>50</v>
      </c>
      <c r="Q36" s="13">
        <v>0</v>
      </c>
      <c r="R36" s="13">
        <v>0</v>
      </c>
      <c r="S36" s="14">
        <v>63</v>
      </c>
      <c r="T36" s="13">
        <v>0</v>
      </c>
      <c r="U36" s="20">
        <v>1</v>
      </c>
    </row>
    <row r="37" spans="1:21" ht="17" thickBot="1" x14ac:dyDescent="0.25">
      <c r="A37" s="5">
        <v>43926</v>
      </c>
      <c r="B37" s="6">
        <v>35</v>
      </c>
      <c r="C37" s="9">
        <v>6530</v>
      </c>
      <c r="D37" s="80">
        <v>6530</v>
      </c>
      <c r="E37" s="10">
        <v>141</v>
      </c>
      <c r="F37" s="11">
        <v>1372</v>
      </c>
      <c r="G37" s="80"/>
      <c r="H37" s="10">
        <v>66</v>
      </c>
      <c r="I37" s="11">
        <v>2513</v>
      </c>
      <c r="J37" s="80"/>
      <c r="K37" s="10">
        <v>54</v>
      </c>
      <c r="L37" s="11">
        <v>63</v>
      </c>
      <c r="M37" s="10">
        <v>0</v>
      </c>
      <c r="N37" s="11">
        <v>182</v>
      </c>
      <c r="O37" s="10">
        <v>5</v>
      </c>
      <c r="P37" s="11">
        <v>51</v>
      </c>
      <c r="Q37" s="10">
        <v>0</v>
      </c>
      <c r="R37" s="20">
        <v>1</v>
      </c>
      <c r="S37" s="11">
        <v>63</v>
      </c>
      <c r="T37" s="10">
        <v>0</v>
      </c>
      <c r="U37" s="13">
        <v>1</v>
      </c>
    </row>
    <row r="38" spans="1:21" ht="17" thickBot="1" x14ac:dyDescent="0.25">
      <c r="A38" s="5">
        <v>43927</v>
      </c>
      <c r="B38" s="6">
        <v>36</v>
      </c>
      <c r="C38" s="12">
        <v>6706</v>
      </c>
      <c r="D38" s="79">
        <v>6706</v>
      </c>
      <c r="E38" s="13">
        <v>158</v>
      </c>
      <c r="F38" s="14">
        <v>1442</v>
      </c>
      <c r="G38" s="79"/>
      <c r="H38" s="13">
        <v>72</v>
      </c>
      <c r="I38" s="14">
        <v>2904</v>
      </c>
      <c r="J38" s="79"/>
      <c r="K38" s="13">
        <v>58</v>
      </c>
      <c r="L38" s="14">
        <v>82</v>
      </c>
      <c r="M38" s="13">
        <v>0</v>
      </c>
      <c r="N38" s="14">
        <v>201</v>
      </c>
      <c r="O38" s="13">
        <v>7</v>
      </c>
      <c r="P38" s="14">
        <v>52</v>
      </c>
      <c r="Q38" s="13">
        <v>0</v>
      </c>
      <c r="R38" s="13">
        <v>1</v>
      </c>
      <c r="S38" s="14">
        <v>67</v>
      </c>
      <c r="T38" s="13">
        <v>0</v>
      </c>
      <c r="U38" s="10">
        <v>1</v>
      </c>
    </row>
    <row r="39" spans="1:21" ht="17" thickBot="1" x14ac:dyDescent="0.25">
      <c r="A39" s="5">
        <v>43928</v>
      </c>
      <c r="B39" s="6">
        <v>37</v>
      </c>
      <c r="C39" s="9">
        <v>7052</v>
      </c>
      <c r="D39" s="80">
        <v>7052</v>
      </c>
      <c r="E39" s="10">
        <v>168</v>
      </c>
      <c r="F39" s="11">
        <v>1521</v>
      </c>
      <c r="G39" s="80"/>
      <c r="H39" s="10">
        <v>76</v>
      </c>
      <c r="I39" s="11">
        <v>3070</v>
      </c>
      <c r="J39" s="80"/>
      <c r="K39" s="10">
        <v>60</v>
      </c>
      <c r="L39" s="11">
        <v>84</v>
      </c>
      <c r="M39" s="10">
        <v>0</v>
      </c>
      <c r="N39" s="11">
        <v>229</v>
      </c>
      <c r="O39" s="10">
        <v>7</v>
      </c>
      <c r="P39" s="11">
        <v>52</v>
      </c>
      <c r="Q39" s="10">
        <v>0</v>
      </c>
      <c r="R39" s="10">
        <v>1</v>
      </c>
      <c r="S39" s="11">
        <v>68</v>
      </c>
      <c r="T39" s="10">
        <v>0</v>
      </c>
      <c r="U39" s="13">
        <v>1</v>
      </c>
    </row>
    <row r="40" spans="1:21" ht="17" thickBot="1" x14ac:dyDescent="0.25">
      <c r="A40" s="5">
        <v>43929</v>
      </c>
      <c r="B40" s="6">
        <v>38</v>
      </c>
      <c r="C40" s="12">
        <v>7386</v>
      </c>
      <c r="D40" s="79">
        <v>7386</v>
      </c>
      <c r="E40" s="13">
        <v>186</v>
      </c>
      <c r="F40" s="14">
        <v>1766</v>
      </c>
      <c r="G40" s="79"/>
      <c r="H40" s="13">
        <v>88</v>
      </c>
      <c r="I40" s="14">
        <v>3185</v>
      </c>
      <c r="J40" s="79"/>
      <c r="K40" s="13">
        <v>64</v>
      </c>
      <c r="L40" s="14">
        <v>85</v>
      </c>
      <c r="M40" s="13">
        <v>0</v>
      </c>
      <c r="N40" s="14">
        <v>234</v>
      </c>
      <c r="O40" s="13">
        <v>7</v>
      </c>
      <c r="P40" s="14">
        <v>52</v>
      </c>
      <c r="Q40" s="13">
        <v>0</v>
      </c>
      <c r="R40" s="13">
        <v>1</v>
      </c>
      <c r="S40" s="14">
        <v>68</v>
      </c>
      <c r="T40" s="13">
        <v>0</v>
      </c>
      <c r="U40" s="10">
        <v>3</v>
      </c>
    </row>
    <row r="41" spans="1:21" ht="17" thickBot="1" x14ac:dyDescent="0.25">
      <c r="A41" s="5">
        <v>43930</v>
      </c>
      <c r="B41" s="6">
        <v>39</v>
      </c>
      <c r="C41" s="9">
        <v>8102</v>
      </c>
      <c r="D41" s="80">
        <v>8102</v>
      </c>
      <c r="E41" s="10">
        <v>208</v>
      </c>
      <c r="F41" s="11">
        <v>1865</v>
      </c>
      <c r="G41" s="80"/>
      <c r="H41" s="10">
        <v>96</v>
      </c>
      <c r="I41" s="11">
        <v>3424</v>
      </c>
      <c r="J41" s="80"/>
      <c r="K41" s="10">
        <v>68</v>
      </c>
      <c r="L41" s="11">
        <v>93</v>
      </c>
      <c r="M41" s="10">
        <v>0</v>
      </c>
      <c r="N41" s="11">
        <v>251</v>
      </c>
      <c r="O41" s="10">
        <v>8</v>
      </c>
      <c r="P41" s="11">
        <v>52</v>
      </c>
      <c r="Q41" s="10">
        <v>0</v>
      </c>
      <c r="R41" s="10">
        <v>1</v>
      </c>
      <c r="S41" s="11">
        <v>70</v>
      </c>
      <c r="T41" s="10">
        <v>0</v>
      </c>
      <c r="U41" s="13">
        <v>3</v>
      </c>
    </row>
    <row r="42" spans="1:21" ht="17" thickBot="1" x14ac:dyDescent="0.25">
      <c r="A42" s="5">
        <v>43931</v>
      </c>
      <c r="B42" s="6">
        <v>40</v>
      </c>
      <c r="C42" s="12">
        <v>8897</v>
      </c>
      <c r="D42" s="79">
        <v>8897</v>
      </c>
      <c r="E42" s="13">
        <v>224</v>
      </c>
      <c r="F42" s="14">
        <v>1905</v>
      </c>
      <c r="G42" s="79"/>
      <c r="H42" s="13">
        <v>204</v>
      </c>
      <c r="I42" s="14">
        <v>3451</v>
      </c>
      <c r="J42" s="79"/>
      <c r="K42" s="13">
        <v>72</v>
      </c>
      <c r="L42" s="14">
        <v>94</v>
      </c>
      <c r="M42" s="13">
        <v>0</v>
      </c>
      <c r="N42" s="14">
        <v>260</v>
      </c>
      <c r="O42" s="13">
        <v>8</v>
      </c>
      <c r="P42" s="14">
        <v>53</v>
      </c>
      <c r="Q42" s="13">
        <v>0</v>
      </c>
      <c r="R42" s="13">
        <v>1</v>
      </c>
      <c r="S42" s="14">
        <v>91</v>
      </c>
      <c r="T42" s="13">
        <v>1</v>
      </c>
      <c r="U42" s="10">
        <v>3</v>
      </c>
    </row>
    <row r="43" spans="1:21" ht="17" thickBot="1" x14ac:dyDescent="0.25">
      <c r="A43" s="5">
        <v>43932</v>
      </c>
      <c r="B43" s="6">
        <v>41</v>
      </c>
      <c r="C43" s="9">
        <v>9264</v>
      </c>
      <c r="D43" s="80">
        <v>9264</v>
      </c>
      <c r="E43" s="10">
        <v>240</v>
      </c>
      <c r="F43" s="11">
        <v>2197</v>
      </c>
      <c r="G43" s="80"/>
      <c r="H43" s="10">
        <v>107</v>
      </c>
      <c r="I43" s="11">
        <v>3821</v>
      </c>
      <c r="J43" s="80"/>
      <c r="K43" s="10">
        <v>78</v>
      </c>
      <c r="L43" s="11">
        <v>125</v>
      </c>
      <c r="M43" s="10">
        <v>0</v>
      </c>
      <c r="N43" s="11">
        <v>279</v>
      </c>
      <c r="O43" s="10">
        <v>8</v>
      </c>
      <c r="P43" s="11">
        <v>53</v>
      </c>
      <c r="Q43" s="10">
        <v>0</v>
      </c>
      <c r="R43" s="10">
        <v>1</v>
      </c>
      <c r="S43" s="11">
        <v>94</v>
      </c>
      <c r="T43" s="10">
        <v>2</v>
      </c>
      <c r="U43" s="13">
        <v>4</v>
      </c>
    </row>
    <row r="44" spans="1:21" ht="17" thickBot="1" x14ac:dyDescent="0.25">
      <c r="A44" s="5">
        <v>43933</v>
      </c>
      <c r="B44" s="6">
        <v>42</v>
      </c>
      <c r="C44" s="12">
        <v>9747</v>
      </c>
      <c r="D44" s="79">
        <v>9747</v>
      </c>
      <c r="E44" s="13">
        <v>258</v>
      </c>
      <c r="F44" s="14">
        <v>2327</v>
      </c>
      <c r="G44" s="79"/>
      <c r="H44" s="13">
        <v>113</v>
      </c>
      <c r="I44" s="14">
        <v>3834</v>
      </c>
      <c r="J44" s="79"/>
      <c r="K44" s="13">
        <v>87</v>
      </c>
      <c r="L44" s="14">
        <v>130</v>
      </c>
      <c r="M44" s="13">
        <v>0</v>
      </c>
      <c r="N44" s="14">
        <v>279</v>
      </c>
      <c r="O44" s="13">
        <v>9</v>
      </c>
      <c r="P44" s="14">
        <v>53</v>
      </c>
      <c r="Q44" s="13">
        <v>0</v>
      </c>
      <c r="R44" s="13">
        <v>2</v>
      </c>
      <c r="S44" s="14">
        <v>94</v>
      </c>
      <c r="T44" s="13">
        <v>3</v>
      </c>
      <c r="U44" s="10">
        <v>5</v>
      </c>
    </row>
    <row r="45" spans="1:21" ht="17" thickBot="1" x14ac:dyDescent="0.25">
      <c r="A45" s="5">
        <v>43934</v>
      </c>
      <c r="B45" s="6">
        <v>43</v>
      </c>
      <c r="C45" s="9">
        <v>9984</v>
      </c>
      <c r="D45" s="80">
        <v>9984</v>
      </c>
      <c r="E45" s="10">
        <v>280</v>
      </c>
      <c r="F45" s="11">
        <v>2426</v>
      </c>
      <c r="G45" s="80"/>
      <c r="H45" s="10">
        <v>120</v>
      </c>
      <c r="I45" s="11">
        <v>3841</v>
      </c>
      <c r="J45" s="80"/>
      <c r="K45" s="10">
        <v>91</v>
      </c>
      <c r="L45" s="11">
        <v>139</v>
      </c>
      <c r="M45" s="10">
        <v>0</v>
      </c>
      <c r="N45" s="11">
        <v>279</v>
      </c>
      <c r="O45" s="10">
        <v>9</v>
      </c>
      <c r="P45" s="11">
        <v>53</v>
      </c>
      <c r="Q45" s="10">
        <v>0</v>
      </c>
      <c r="R45" s="10">
        <v>2</v>
      </c>
      <c r="S45" s="11">
        <v>94</v>
      </c>
      <c r="T45" s="10">
        <v>4</v>
      </c>
      <c r="U45" s="13">
        <v>8</v>
      </c>
    </row>
    <row r="46" spans="1:21" ht="17" thickBot="1" x14ac:dyDescent="0.25">
      <c r="A46" s="5">
        <v>43935</v>
      </c>
      <c r="B46" s="6">
        <v>44</v>
      </c>
      <c r="C46" s="12">
        <v>10302</v>
      </c>
      <c r="D46" s="79">
        <v>10302</v>
      </c>
      <c r="E46" s="13">
        <v>302</v>
      </c>
      <c r="F46" s="14">
        <v>2477</v>
      </c>
      <c r="G46" s="79"/>
      <c r="H46" s="13">
        <v>123</v>
      </c>
      <c r="I46" s="14">
        <v>3896</v>
      </c>
      <c r="J46" s="79"/>
      <c r="K46" s="13">
        <v>96</v>
      </c>
      <c r="L46" s="14">
        <v>140</v>
      </c>
      <c r="M46" s="13">
        <v>0</v>
      </c>
      <c r="N46" s="14">
        <v>284</v>
      </c>
      <c r="O46" s="13">
        <v>9</v>
      </c>
      <c r="P46" s="14">
        <v>53</v>
      </c>
      <c r="Q46" s="13">
        <v>0</v>
      </c>
      <c r="R46" s="13">
        <v>2</v>
      </c>
      <c r="S46" s="14">
        <v>94</v>
      </c>
      <c r="T46" s="13">
        <v>4</v>
      </c>
      <c r="U46" s="10">
        <v>10</v>
      </c>
    </row>
    <row r="47" spans="1:21" ht="17" thickBot="1" x14ac:dyDescent="0.25">
      <c r="A47" s="5">
        <v>43936</v>
      </c>
      <c r="B47" s="6">
        <v>45</v>
      </c>
      <c r="C47" s="9">
        <v>10751</v>
      </c>
      <c r="D47" s="80">
        <v>10751</v>
      </c>
      <c r="E47" s="10">
        <v>321</v>
      </c>
      <c r="F47" s="11">
        <v>2549</v>
      </c>
      <c r="G47" s="80"/>
      <c r="H47" s="10">
        <v>131</v>
      </c>
      <c r="I47" s="11">
        <v>3994</v>
      </c>
      <c r="J47" s="80"/>
      <c r="K47" s="10">
        <v>102</v>
      </c>
      <c r="L47" s="11">
        <v>155</v>
      </c>
      <c r="M47" s="10">
        <v>0</v>
      </c>
      <c r="N47" s="11">
        <v>289</v>
      </c>
      <c r="O47" s="10">
        <v>9</v>
      </c>
      <c r="P47" s="11">
        <v>53</v>
      </c>
      <c r="Q47" s="10">
        <v>0</v>
      </c>
      <c r="R47" s="10">
        <v>2</v>
      </c>
      <c r="S47" s="11">
        <v>100</v>
      </c>
      <c r="T47" s="10">
        <v>4</v>
      </c>
      <c r="U47" s="13">
        <v>11</v>
      </c>
    </row>
    <row r="48" spans="1:21" ht="17" thickBot="1" x14ac:dyDescent="0.25">
      <c r="A48" s="5">
        <v>43937</v>
      </c>
      <c r="B48" s="6">
        <v>46</v>
      </c>
      <c r="C48" s="12">
        <v>11237</v>
      </c>
      <c r="D48" s="79">
        <v>11237</v>
      </c>
      <c r="E48" s="13">
        <v>339</v>
      </c>
      <c r="F48" s="14">
        <v>2629</v>
      </c>
      <c r="G48" s="79"/>
      <c r="H48" s="13">
        <v>111</v>
      </c>
      <c r="I48" s="14">
        <v>4102</v>
      </c>
      <c r="J48" s="79"/>
      <c r="K48" s="13">
        <v>111</v>
      </c>
      <c r="L48" s="14">
        <v>155</v>
      </c>
      <c r="M48" s="13">
        <v>0</v>
      </c>
      <c r="N48" s="14">
        <v>295</v>
      </c>
      <c r="O48" s="13">
        <v>9</v>
      </c>
      <c r="P48" s="14">
        <v>53</v>
      </c>
      <c r="Q48" s="13">
        <v>0</v>
      </c>
      <c r="R48" s="13">
        <v>2</v>
      </c>
      <c r="S48" s="14">
        <v>100</v>
      </c>
      <c r="T48" s="13">
        <v>4</v>
      </c>
      <c r="U48" s="10">
        <v>14</v>
      </c>
    </row>
    <row r="49" spans="1:23" ht="17" thickBot="1" x14ac:dyDescent="0.25">
      <c r="A49" s="5">
        <v>43938</v>
      </c>
      <c r="B49" s="6">
        <v>47</v>
      </c>
      <c r="C49" s="9">
        <v>11324</v>
      </c>
      <c r="D49" s="80">
        <v>11324</v>
      </c>
      <c r="E49" s="10">
        <v>355</v>
      </c>
      <c r="F49" s="11">
        <v>2756</v>
      </c>
      <c r="G49" s="80"/>
      <c r="H49" s="10">
        <v>146</v>
      </c>
      <c r="I49" s="11">
        <v>4237</v>
      </c>
      <c r="J49" s="80"/>
      <c r="K49" s="10">
        <v>115</v>
      </c>
      <c r="L49" s="11">
        <v>156</v>
      </c>
      <c r="M49" s="10">
        <v>0</v>
      </c>
      <c r="N49" s="11">
        <v>300</v>
      </c>
      <c r="O49" s="10">
        <v>9</v>
      </c>
      <c r="P49" s="11">
        <v>53</v>
      </c>
      <c r="Q49" s="10">
        <v>0</v>
      </c>
      <c r="R49" s="10">
        <v>2</v>
      </c>
      <c r="S49" s="11">
        <v>102</v>
      </c>
      <c r="T49" s="10">
        <v>4</v>
      </c>
      <c r="U49" s="13">
        <v>4</v>
      </c>
    </row>
    <row r="50" spans="1:23" ht="17" thickBot="1" x14ac:dyDescent="0.25">
      <c r="A50" s="5">
        <v>43939</v>
      </c>
      <c r="B50" s="6">
        <v>48</v>
      </c>
      <c r="C50" s="12">
        <v>11762</v>
      </c>
      <c r="D50" s="79">
        <v>11762</v>
      </c>
      <c r="E50" s="13">
        <v>377</v>
      </c>
      <c r="F50" s="14">
        <v>2778</v>
      </c>
      <c r="G50" s="79"/>
      <c r="H50" s="13">
        <v>148</v>
      </c>
      <c r="I50" s="14">
        <v>4302</v>
      </c>
      <c r="J50" s="79"/>
      <c r="K50" s="13">
        <v>119</v>
      </c>
      <c r="L50" s="14">
        <v>158</v>
      </c>
      <c r="M50" s="13">
        <v>0</v>
      </c>
      <c r="N50" s="14">
        <v>305</v>
      </c>
      <c r="O50" s="13">
        <v>9</v>
      </c>
      <c r="P50" s="14">
        <v>53</v>
      </c>
      <c r="Q50" s="13">
        <v>0</v>
      </c>
      <c r="R50" s="13">
        <v>9</v>
      </c>
      <c r="S50" s="14">
        <v>102</v>
      </c>
      <c r="T50" s="13">
        <v>4</v>
      </c>
      <c r="U50" s="10">
        <v>15</v>
      </c>
    </row>
    <row r="51" spans="1:23" ht="17" thickBot="1" x14ac:dyDescent="0.25">
      <c r="A51" s="5">
        <v>43940</v>
      </c>
      <c r="B51" s="6">
        <v>49</v>
      </c>
      <c r="C51" s="9">
        <v>12148</v>
      </c>
      <c r="D51" s="80">
        <v>12148</v>
      </c>
      <c r="E51" s="10">
        <v>392</v>
      </c>
      <c r="F51" s="11">
        <v>2863</v>
      </c>
      <c r="G51" s="80"/>
      <c r="H51" s="10">
        <v>157</v>
      </c>
      <c r="I51" s="11">
        <v>4438</v>
      </c>
      <c r="J51" s="80"/>
      <c r="K51" s="10">
        <v>124</v>
      </c>
      <c r="L51" s="11">
        <v>158</v>
      </c>
      <c r="M51" s="10">
        <v>0</v>
      </c>
      <c r="N51" s="11">
        <v>306</v>
      </c>
      <c r="O51" s="10">
        <v>9</v>
      </c>
      <c r="P51" s="11">
        <v>54</v>
      </c>
      <c r="Q51" s="10">
        <v>0</v>
      </c>
      <c r="R51" s="10">
        <v>9</v>
      </c>
      <c r="S51" s="11">
        <v>104</v>
      </c>
      <c r="T51" s="10">
        <v>4</v>
      </c>
      <c r="U51" s="13">
        <v>15</v>
      </c>
    </row>
    <row r="52" spans="1:23" ht="17" thickBot="1" x14ac:dyDescent="0.25">
      <c r="A52" s="5">
        <v>43941</v>
      </c>
      <c r="B52" s="6">
        <v>50</v>
      </c>
      <c r="C52" s="12">
        <v>12543</v>
      </c>
      <c r="D52" s="79">
        <v>12543</v>
      </c>
      <c r="E52" s="13">
        <v>409</v>
      </c>
      <c r="F52" s="14">
        <v>2923</v>
      </c>
      <c r="G52" s="79"/>
      <c r="H52" s="13">
        <v>164</v>
      </c>
      <c r="I52" s="14">
        <v>4500</v>
      </c>
      <c r="J52" s="79"/>
      <c r="K52" s="13">
        <v>126</v>
      </c>
      <c r="L52" s="14">
        <v>158</v>
      </c>
      <c r="M52" s="13">
        <v>0</v>
      </c>
      <c r="N52" s="14">
        <v>310</v>
      </c>
      <c r="O52" s="13">
        <v>10</v>
      </c>
      <c r="P52" s="14">
        <v>61</v>
      </c>
      <c r="Q52" s="13">
        <v>0</v>
      </c>
      <c r="R52" s="13">
        <v>12</v>
      </c>
      <c r="S52" s="14">
        <v>106</v>
      </c>
      <c r="T52" s="13">
        <v>5</v>
      </c>
      <c r="U52" s="10">
        <v>15</v>
      </c>
    </row>
    <row r="53" spans="1:23" ht="17" thickBot="1" x14ac:dyDescent="0.25">
      <c r="A53" s="5">
        <v>43942</v>
      </c>
      <c r="B53" s="6">
        <v>51</v>
      </c>
      <c r="C53" s="9">
        <v>12806</v>
      </c>
      <c r="D53" s="80">
        <v>12806</v>
      </c>
      <c r="E53" s="10">
        <v>424</v>
      </c>
      <c r="F53" s="11">
        <v>2952</v>
      </c>
      <c r="G53" s="80"/>
      <c r="H53" s="10">
        <v>164</v>
      </c>
      <c r="I53" s="11">
        <v>4709</v>
      </c>
      <c r="J53" s="80"/>
      <c r="K53" s="10">
        <v>130</v>
      </c>
      <c r="L53" s="11">
        <v>161</v>
      </c>
      <c r="M53" s="10">
        <v>0</v>
      </c>
      <c r="N53" s="11">
        <v>311</v>
      </c>
      <c r="O53" s="10">
        <v>11</v>
      </c>
      <c r="P53" s="11">
        <v>80</v>
      </c>
      <c r="Q53" s="10">
        <v>0</v>
      </c>
      <c r="R53" s="10">
        <v>13</v>
      </c>
      <c r="S53" s="11">
        <v>107</v>
      </c>
      <c r="T53" s="10">
        <v>6</v>
      </c>
      <c r="U53" s="13">
        <v>15</v>
      </c>
    </row>
    <row r="54" spans="1:23" ht="17" thickBot="1" x14ac:dyDescent="0.25">
      <c r="A54" s="5">
        <v>43943</v>
      </c>
      <c r="B54" s="6">
        <v>52</v>
      </c>
      <c r="C54" s="12">
        <v>13150</v>
      </c>
      <c r="D54" s="79">
        <v>13150</v>
      </c>
      <c r="E54" s="13">
        <v>441</v>
      </c>
      <c r="F54" s="14">
        <v>2999</v>
      </c>
      <c r="G54" s="79"/>
      <c r="H54" s="13">
        <v>171</v>
      </c>
      <c r="I54" s="14">
        <v>4896</v>
      </c>
      <c r="J54" s="79"/>
      <c r="K54" s="13">
        <v>133</v>
      </c>
      <c r="L54" s="14">
        <v>173</v>
      </c>
      <c r="M54" s="13">
        <v>0</v>
      </c>
      <c r="N54" s="14">
        <v>313</v>
      </c>
      <c r="O54" s="13">
        <v>11</v>
      </c>
      <c r="P54" s="14">
        <v>85</v>
      </c>
      <c r="Q54" s="13">
        <v>0</v>
      </c>
      <c r="R54" s="13">
        <v>13</v>
      </c>
      <c r="S54" s="14">
        <v>107</v>
      </c>
      <c r="T54" s="13">
        <v>6</v>
      </c>
      <c r="U54" s="10">
        <v>15</v>
      </c>
    </row>
    <row r="55" spans="1:23" ht="17" thickBot="1" x14ac:dyDescent="0.25">
      <c r="A55" s="5">
        <v>43944</v>
      </c>
      <c r="B55" s="6">
        <v>53</v>
      </c>
      <c r="C55" s="9">
        <v>13382</v>
      </c>
      <c r="D55" s="80">
        <v>13382</v>
      </c>
      <c r="E55" s="10">
        <v>454</v>
      </c>
      <c r="F55" s="11">
        <v>3053</v>
      </c>
      <c r="G55" s="80"/>
      <c r="H55" s="10">
        <v>175</v>
      </c>
      <c r="I55" s="11">
        <v>5093</v>
      </c>
      <c r="J55" s="80"/>
      <c r="K55" s="10">
        <v>138</v>
      </c>
      <c r="L55" s="11">
        <v>176</v>
      </c>
      <c r="M55" s="17">
        <v>1</v>
      </c>
      <c r="N55" s="11">
        <v>316</v>
      </c>
      <c r="O55" s="10">
        <v>11</v>
      </c>
      <c r="P55" s="11">
        <v>85</v>
      </c>
      <c r="Q55" s="10">
        <v>0</v>
      </c>
      <c r="R55" s="10">
        <v>20</v>
      </c>
      <c r="S55" s="11">
        <v>109</v>
      </c>
      <c r="T55" s="10">
        <v>6</v>
      </c>
      <c r="U55" s="13">
        <v>20</v>
      </c>
    </row>
    <row r="56" spans="1:23" ht="17" thickBot="1" x14ac:dyDescent="0.25">
      <c r="A56" s="5">
        <v>43945</v>
      </c>
      <c r="B56" s="6">
        <v>54</v>
      </c>
      <c r="C56" s="12">
        <v>13707</v>
      </c>
      <c r="D56" s="79">
        <v>13707</v>
      </c>
      <c r="E56" s="13">
        <v>475</v>
      </c>
      <c r="F56" s="14">
        <v>3084</v>
      </c>
      <c r="G56" s="79"/>
      <c r="H56" s="13">
        <v>179</v>
      </c>
      <c r="I56" s="14">
        <v>5194</v>
      </c>
      <c r="J56" s="79"/>
      <c r="K56" s="13">
        <v>146</v>
      </c>
      <c r="L56" s="14">
        <v>181</v>
      </c>
      <c r="M56" s="13">
        <v>1</v>
      </c>
      <c r="N56" s="14">
        <v>318</v>
      </c>
      <c r="O56" s="13">
        <v>11</v>
      </c>
      <c r="P56" s="14">
        <v>85</v>
      </c>
      <c r="Q56" s="13">
        <v>0</v>
      </c>
      <c r="R56" s="13">
        <v>20</v>
      </c>
      <c r="S56" s="14">
        <v>109</v>
      </c>
      <c r="T56" s="13">
        <v>8</v>
      </c>
      <c r="U56" s="10"/>
    </row>
    <row r="57" spans="1:23" ht="17" thickBot="1" x14ac:dyDescent="0.25">
      <c r="A57" s="5">
        <v>43946</v>
      </c>
      <c r="B57" s="6">
        <v>55</v>
      </c>
      <c r="C57" s="9">
        <v>14072</v>
      </c>
      <c r="D57" s="80">
        <v>14072</v>
      </c>
      <c r="E57" s="10">
        <v>491</v>
      </c>
      <c r="F57" s="11">
        <v>3116</v>
      </c>
      <c r="G57" s="80"/>
      <c r="H57" s="10">
        <v>183</v>
      </c>
      <c r="I57" s="11">
        <v>5277</v>
      </c>
      <c r="J57" s="80"/>
      <c r="K57" s="10">
        <v>160</v>
      </c>
      <c r="L57" s="11">
        <v>183</v>
      </c>
      <c r="M57" s="10">
        <v>1</v>
      </c>
      <c r="N57" s="11">
        <v>320</v>
      </c>
      <c r="O57" s="10">
        <v>11</v>
      </c>
      <c r="P57" s="11">
        <v>85</v>
      </c>
      <c r="Q57" s="10">
        <v>0</v>
      </c>
      <c r="R57" s="10"/>
      <c r="S57" s="11">
        <v>109</v>
      </c>
      <c r="T57" s="10">
        <v>8</v>
      </c>
      <c r="U57" s="13"/>
      <c r="W57" s="67"/>
    </row>
    <row r="58" spans="1:23" ht="17" thickBot="1" x14ac:dyDescent="0.25">
      <c r="A58" s="5">
        <v>43947</v>
      </c>
      <c r="B58" s="6">
        <v>56</v>
      </c>
      <c r="C58" s="12"/>
      <c r="D58" s="79">
        <v>14386</v>
      </c>
      <c r="E58" s="13">
        <v>502</v>
      </c>
      <c r="F58" s="14">
        <v>3183</v>
      </c>
      <c r="G58" s="79"/>
      <c r="H58" s="13">
        <v>188</v>
      </c>
      <c r="I58" s="14">
        <v>5435</v>
      </c>
      <c r="J58" s="79"/>
      <c r="K58" s="13">
        <v>170</v>
      </c>
      <c r="L58" s="14">
        <v>185</v>
      </c>
      <c r="M58" s="13">
        <v>1</v>
      </c>
      <c r="N58" s="14">
        <v>320</v>
      </c>
      <c r="O58" s="13">
        <v>11</v>
      </c>
      <c r="P58" s="14">
        <v>86</v>
      </c>
      <c r="Q58" s="13">
        <v>0</v>
      </c>
      <c r="R58" s="13"/>
      <c r="S58" s="14">
        <v>111</v>
      </c>
      <c r="T58" s="13">
        <v>8</v>
      </c>
      <c r="U58" s="10"/>
      <c r="W58" s="67"/>
    </row>
    <row r="59" spans="1:23" ht="17" thickBot="1" x14ac:dyDescent="0.25">
      <c r="A59" s="5">
        <v>43948</v>
      </c>
      <c r="B59" s="6">
        <v>57</v>
      </c>
      <c r="C59" s="9"/>
      <c r="D59" s="80">
        <v>14496</v>
      </c>
      <c r="E59" s="10">
        <v>519</v>
      </c>
      <c r="F59" s="11">
        <v>3232</v>
      </c>
      <c r="G59" s="80"/>
      <c r="H59" s="10">
        <v>188</v>
      </c>
      <c r="I59" s="11">
        <v>5531</v>
      </c>
      <c r="J59" s="80"/>
      <c r="K59" s="10">
        <v>175</v>
      </c>
      <c r="L59" s="11">
        <v>187</v>
      </c>
      <c r="M59" s="10">
        <v>1</v>
      </c>
      <c r="N59" s="11">
        <v>322</v>
      </c>
      <c r="O59" s="10">
        <v>12</v>
      </c>
      <c r="P59" s="11">
        <v>86</v>
      </c>
      <c r="Q59" s="10">
        <v>0</v>
      </c>
      <c r="R59" s="10"/>
      <c r="S59" s="11">
        <v>120</v>
      </c>
      <c r="T59" s="10">
        <v>8</v>
      </c>
      <c r="U59" s="13"/>
      <c r="W59" s="67"/>
    </row>
    <row r="60" spans="1:23" ht="17" thickBot="1" x14ac:dyDescent="0.25">
      <c r="A60" s="5">
        <v>43949</v>
      </c>
      <c r="B60" s="6">
        <v>58</v>
      </c>
      <c r="C60" s="12"/>
      <c r="D60" s="79">
        <v>14702</v>
      </c>
      <c r="E60" s="13">
        <v>536</v>
      </c>
      <c r="F60" s="14">
        <v>3252</v>
      </c>
      <c r="G60" s="79"/>
      <c r="H60" s="13">
        <v>191</v>
      </c>
      <c r="I60" s="14">
        <v>5556</v>
      </c>
      <c r="J60" s="79"/>
      <c r="K60" s="13">
        <v>179</v>
      </c>
      <c r="L60" s="14">
        <v>189</v>
      </c>
      <c r="M60" s="13">
        <v>1</v>
      </c>
      <c r="N60" s="14">
        <v>328</v>
      </c>
      <c r="O60" s="13">
        <v>12</v>
      </c>
      <c r="P60" s="14">
        <v>86</v>
      </c>
      <c r="Q60" s="13">
        <v>0</v>
      </c>
      <c r="R60" s="13"/>
      <c r="S60" s="14">
        <v>120</v>
      </c>
      <c r="T60" s="13">
        <v>9</v>
      </c>
      <c r="U60" s="10"/>
      <c r="W60" s="67"/>
    </row>
    <row r="61" spans="1:23" ht="17" thickBot="1" x14ac:dyDescent="0.25">
      <c r="A61" s="5">
        <v>43950</v>
      </c>
      <c r="B61" s="6">
        <v>59</v>
      </c>
      <c r="C61" s="9"/>
      <c r="D61" s="80">
        <v>14715</v>
      </c>
      <c r="E61" s="10">
        <v>546</v>
      </c>
      <c r="F61" s="11">
        <v>3289</v>
      </c>
      <c r="G61" s="80"/>
      <c r="H61" s="10">
        <v>194</v>
      </c>
      <c r="I61" s="11">
        <v>5593</v>
      </c>
      <c r="J61" s="80"/>
      <c r="K61" s="10">
        <v>185</v>
      </c>
      <c r="L61" s="11">
        <v>201</v>
      </c>
      <c r="M61" s="10">
        <v>1</v>
      </c>
      <c r="N61" s="11">
        <v>330</v>
      </c>
      <c r="O61" s="10">
        <v>12</v>
      </c>
      <c r="P61" s="11">
        <v>86</v>
      </c>
      <c r="Q61" s="10">
        <v>0</v>
      </c>
      <c r="R61" s="10"/>
      <c r="S61" s="11">
        <v>121</v>
      </c>
      <c r="T61" s="10">
        <v>10</v>
      </c>
      <c r="U61" s="13"/>
      <c r="W61" s="67"/>
    </row>
    <row r="62" spans="1:23" ht="17" thickBot="1" x14ac:dyDescent="0.25">
      <c r="A62" s="5">
        <v>43951</v>
      </c>
      <c r="B62" s="6">
        <v>60</v>
      </c>
      <c r="C62" s="12"/>
      <c r="D62" s="79">
        <v>15090</v>
      </c>
      <c r="E62" s="13">
        <v>556</v>
      </c>
      <c r="F62" s="14">
        <v>3340</v>
      </c>
      <c r="G62" s="79"/>
      <c r="H62" s="13">
        <v>196</v>
      </c>
      <c r="I62" s="14">
        <v>5695</v>
      </c>
      <c r="J62" s="79"/>
      <c r="K62" s="13">
        <v>195</v>
      </c>
      <c r="L62" s="14">
        <v>214</v>
      </c>
      <c r="M62" s="13">
        <v>1</v>
      </c>
      <c r="N62" s="14">
        <v>330</v>
      </c>
      <c r="O62" s="13">
        <v>13</v>
      </c>
      <c r="P62" s="14">
        <v>86</v>
      </c>
      <c r="Q62" s="13">
        <v>0</v>
      </c>
      <c r="R62" s="13"/>
      <c r="S62" s="14">
        <v>125</v>
      </c>
      <c r="T62" s="13">
        <v>12</v>
      </c>
      <c r="U62" s="10"/>
      <c r="W62" s="67"/>
    </row>
    <row r="63" spans="1:23" ht="17" thickBot="1" x14ac:dyDescent="0.25">
      <c r="A63" s="5">
        <v>43952</v>
      </c>
      <c r="B63" s="6">
        <v>61</v>
      </c>
      <c r="C63" s="9"/>
      <c r="D63" s="80">
        <v>15231</v>
      </c>
      <c r="E63" s="10">
        <v>566</v>
      </c>
      <c r="F63" s="11">
        <v>3389</v>
      </c>
      <c r="G63" s="80"/>
      <c r="H63" s="10">
        <v>198</v>
      </c>
      <c r="I63" s="11">
        <v>5815</v>
      </c>
      <c r="J63" s="80"/>
      <c r="K63" s="10">
        <v>199</v>
      </c>
      <c r="L63" s="11">
        <v>218</v>
      </c>
      <c r="M63" s="10">
        <v>1</v>
      </c>
      <c r="N63" s="11">
        <v>331</v>
      </c>
      <c r="O63" s="10">
        <v>13</v>
      </c>
      <c r="P63" s="11">
        <v>86</v>
      </c>
      <c r="Q63" s="10">
        <v>0</v>
      </c>
      <c r="R63" s="10"/>
      <c r="S63" s="11">
        <v>127</v>
      </c>
      <c r="T63" s="10">
        <v>12</v>
      </c>
      <c r="U63" s="13"/>
    </row>
    <row r="64" spans="1:23" ht="17" thickBot="1" x14ac:dyDescent="0.25">
      <c r="A64" s="5">
        <v>43953</v>
      </c>
      <c r="B64" s="6">
        <v>62</v>
      </c>
      <c r="C64" s="12"/>
      <c r="D64" s="79">
        <v>14951</v>
      </c>
      <c r="E64" s="13">
        <v>578</v>
      </c>
      <c r="F64" s="14">
        <v>3426</v>
      </c>
      <c r="G64" s="79"/>
      <c r="H64" s="13">
        <v>206</v>
      </c>
      <c r="I64" s="14">
        <v>6047</v>
      </c>
      <c r="J64" s="79"/>
      <c r="K64" s="13">
        <v>205</v>
      </c>
      <c r="L64" s="14">
        <v>218</v>
      </c>
      <c r="M64" s="13">
        <v>1</v>
      </c>
      <c r="N64" s="14">
        <v>331</v>
      </c>
      <c r="O64" s="13">
        <v>13</v>
      </c>
      <c r="P64" s="14">
        <v>86</v>
      </c>
      <c r="Q64" s="13">
        <v>0</v>
      </c>
      <c r="R64" s="13"/>
      <c r="S64" s="14">
        <v>131</v>
      </c>
      <c r="T64" s="13">
        <v>13</v>
      </c>
      <c r="U64" s="10"/>
    </row>
    <row r="65" spans="1:21" ht="17" thickBot="1" x14ac:dyDescent="0.25">
      <c r="A65" s="5">
        <v>43954</v>
      </c>
      <c r="B65" s="6">
        <v>63</v>
      </c>
      <c r="C65" s="9">
        <v>15021</v>
      </c>
      <c r="D65" s="80">
        <v>15021</v>
      </c>
      <c r="E65" s="10">
        <v>597</v>
      </c>
      <c r="F65" s="11">
        <v>3447</v>
      </c>
      <c r="G65" s="80"/>
      <c r="H65" s="10">
        <v>209</v>
      </c>
      <c r="I65" s="11">
        <v>6047</v>
      </c>
      <c r="J65" s="80"/>
      <c r="K65" s="10">
        <v>210</v>
      </c>
      <c r="L65" s="11">
        <v>218</v>
      </c>
      <c r="M65" s="10">
        <v>1</v>
      </c>
      <c r="N65" s="11">
        <v>331</v>
      </c>
      <c r="O65" s="10">
        <v>13</v>
      </c>
      <c r="P65" s="11">
        <v>86</v>
      </c>
      <c r="Q65" s="10">
        <v>0</v>
      </c>
      <c r="R65" s="10"/>
      <c r="S65" s="11">
        <v>131</v>
      </c>
      <c r="T65" s="10">
        <v>13</v>
      </c>
      <c r="U65" s="13"/>
    </row>
    <row r="66" spans="1:21" ht="17" thickBot="1" x14ac:dyDescent="0.25">
      <c r="A66" s="5">
        <v>43955</v>
      </c>
      <c r="B66" s="6">
        <v>64</v>
      </c>
      <c r="C66" s="9">
        <v>15141</v>
      </c>
      <c r="D66" s="80">
        <v>15141</v>
      </c>
      <c r="E66" s="10">
        <v>609</v>
      </c>
      <c r="F66" s="11">
        <v>3478</v>
      </c>
      <c r="G66" s="80"/>
      <c r="H66" s="10">
        <v>209</v>
      </c>
      <c r="I66" s="11">
        <v>6136</v>
      </c>
      <c r="J66" s="80"/>
      <c r="K66" s="10">
        <v>218</v>
      </c>
      <c r="L66" s="11">
        <v>218</v>
      </c>
      <c r="M66" s="10">
        <v>1</v>
      </c>
      <c r="N66" s="11">
        <v>333</v>
      </c>
      <c r="O66" s="10">
        <v>13</v>
      </c>
      <c r="P66" s="11">
        <v>86</v>
      </c>
      <c r="Q66" s="10">
        <v>0</v>
      </c>
      <c r="R66" s="10"/>
      <c r="S66" s="11">
        <v>132</v>
      </c>
      <c r="T66" s="10">
        <v>13</v>
      </c>
      <c r="U66" s="10"/>
    </row>
    <row r="67" spans="1:21" ht="17" thickBot="1" x14ac:dyDescent="0.25">
      <c r="A67" s="5">
        <v>43956</v>
      </c>
      <c r="B67" s="6">
        <v>65</v>
      </c>
      <c r="C67" s="12">
        <v>15199</v>
      </c>
      <c r="D67" s="79">
        <v>15199</v>
      </c>
      <c r="E67" s="13">
        <v>613</v>
      </c>
      <c r="F67" s="14">
        <v>3489</v>
      </c>
      <c r="G67" s="79"/>
      <c r="H67" s="13">
        <v>211</v>
      </c>
      <c r="I67" s="14">
        <v>6241</v>
      </c>
      <c r="J67" s="79"/>
      <c r="K67" s="13">
        <v>223</v>
      </c>
      <c r="L67" s="14">
        <v>220</v>
      </c>
      <c r="M67" s="13">
        <v>1</v>
      </c>
      <c r="N67" s="14">
        <v>335</v>
      </c>
      <c r="O67" s="13">
        <v>13</v>
      </c>
      <c r="P67" s="14">
        <v>86</v>
      </c>
      <c r="Q67" s="13">
        <v>0</v>
      </c>
      <c r="R67" s="13"/>
      <c r="S67" s="14">
        <v>132</v>
      </c>
      <c r="T67" s="13">
        <v>13</v>
      </c>
      <c r="U67" s="13"/>
    </row>
    <row r="68" spans="1:21" ht="17" thickBot="1" x14ac:dyDescent="0.25">
      <c r="A68" s="5">
        <v>43957</v>
      </c>
      <c r="B68" s="6">
        <v>66</v>
      </c>
      <c r="C68" s="9"/>
      <c r="D68" s="80"/>
      <c r="E68" s="10"/>
      <c r="F68" s="11"/>
      <c r="G68" s="80"/>
      <c r="H68" s="10"/>
      <c r="I68" s="11"/>
      <c r="J68" s="80"/>
      <c r="K68" s="10"/>
      <c r="L68" s="11"/>
      <c r="M68" s="10"/>
      <c r="N68" s="11"/>
      <c r="O68" s="10"/>
      <c r="P68" s="11"/>
      <c r="Q68" s="10"/>
      <c r="R68" s="10"/>
      <c r="S68" s="11"/>
      <c r="T68" s="10"/>
      <c r="U68" s="10"/>
    </row>
    <row r="69" spans="1:21" ht="17" thickBot="1" x14ac:dyDescent="0.25">
      <c r="A69" s="5">
        <v>43958</v>
      </c>
      <c r="B69" s="6">
        <v>67</v>
      </c>
      <c r="C69" s="12"/>
      <c r="D69" s="79"/>
      <c r="E69" s="13"/>
      <c r="F69" s="14"/>
      <c r="G69" s="79"/>
      <c r="H69" s="13"/>
      <c r="I69" s="14"/>
      <c r="J69" s="79"/>
      <c r="K69" s="13"/>
      <c r="L69" s="14"/>
      <c r="M69" s="13"/>
      <c r="N69" s="14"/>
      <c r="O69" s="13"/>
      <c r="P69" s="14"/>
      <c r="Q69" s="13"/>
      <c r="R69" s="13"/>
      <c r="S69" s="14"/>
      <c r="T69" s="13"/>
      <c r="U69" s="13"/>
    </row>
    <row r="70" spans="1:21" ht="17" thickBot="1" x14ac:dyDescent="0.25">
      <c r="A70" s="5">
        <v>43959</v>
      </c>
      <c r="B70" s="6">
        <v>68</v>
      </c>
      <c r="C70" s="9"/>
      <c r="D70" s="80"/>
      <c r="E70" s="10"/>
      <c r="F70" s="11"/>
      <c r="G70" s="80"/>
      <c r="H70" s="10"/>
      <c r="I70" s="11"/>
      <c r="J70" s="80"/>
      <c r="K70" s="10"/>
      <c r="L70" s="11"/>
      <c r="M70" s="10"/>
      <c r="N70" s="11"/>
      <c r="O70" s="10"/>
      <c r="P70" s="11"/>
      <c r="Q70" s="10"/>
      <c r="R70" s="10"/>
      <c r="S70" s="11"/>
      <c r="T70" s="10"/>
      <c r="U70" s="10"/>
    </row>
    <row r="71" spans="1:21" ht="17" thickBot="1" x14ac:dyDescent="0.25">
      <c r="A71" s="5">
        <v>43960</v>
      </c>
      <c r="B71" s="6">
        <v>69</v>
      </c>
      <c r="C71" s="12"/>
      <c r="D71" s="79"/>
      <c r="E71" s="13"/>
      <c r="F71" s="14"/>
      <c r="G71" s="79"/>
      <c r="H71" s="13"/>
      <c r="I71" s="14"/>
      <c r="J71" s="79"/>
      <c r="K71" s="13"/>
      <c r="L71" s="14"/>
      <c r="M71" s="13"/>
      <c r="N71" s="14"/>
      <c r="O71" s="13"/>
      <c r="P71" s="14"/>
      <c r="Q71" s="13"/>
      <c r="R71" s="13"/>
      <c r="S71" s="14"/>
      <c r="T71" s="13"/>
      <c r="U71" s="13"/>
    </row>
    <row r="72" spans="1:21" ht="17" thickBot="1" x14ac:dyDescent="0.25">
      <c r="A72" s="5">
        <v>43961</v>
      </c>
      <c r="B72" s="6">
        <v>70</v>
      </c>
      <c r="C72" s="9"/>
      <c r="D72" s="80"/>
      <c r="E72" s="10"/>
      <c r="F72" s="11"/>
      <c r="G72" s="80"/>
      <c r="H72" s="10"/>
      <c r="I72" s="11"/>
      <c r="J72" s="80"/>
      <c r="K72" s="10"/>
      <c r="L72" s="11"/>
      <c r="M72" s="10"/>
      <c r="N72" s="11"/>
      <c r="O72" s="10"/>
      <c r="P72" s="11"/>
      <c r="Q72" s="10"/>
      <c r="R72" s="10"/>
      <c r="S72" s="11"/>
      <c r="T72" s="10"/>
      <c r="U72" s="10"/>
    </row>
    <row r="73" spans="1:21" ht="17" thickBot="1" x14ac:dyDescent="0.25">
      <c r="A73" s="5">
        <v>43962</v>
      </c>
      <c r="B73" s="6">
        <v>71</v>
      </c>
      <c r="C73" s="12"/>
      <c r="D73" s="79"/>
      <c r="E73" s="13"/>
      <c r="F73" s="14"/>
      <c r="G73" s="79"/>
      <c r="H73" s="13"/>
      <c r="I73" s="14"/>
      <c r="J73" s="79"/>
      <c r="K73" s="13"/>
      <c r="L73" s="14"/>
      <c r="M73" s="13"/>
      <c r="N73" s="14"/>
      <c r="O73" s="13"/>
      <c r="P73" s="14"/>
      <c r="Q73" s="13"/>
      <c r="R73" s="13"/>
      <c r="S73" s="14"/>
      <c r="T73" s="13"/>
      <c r="U73" s="13"/>
    </row>
    <row r="74" spans="1:21" ht="17" thickBot="1" x14ac:dyDescent="0.25">
      <c r="A74" s="5">
        <v>43963</v>
      </c>
      <c r="B74" s="6">
        <v>72</v>
      </c>
      <c r="C74" s="9"/>
      <c r="D74" s="80"/>
      <c r="E74" s="10"/>
      <c r="F74" s="11"/>
      <c r="G74" s="80"/>
      <c r="H74" s="10"/>
      <c r="I74" s="11"/>
      <c r="J74" s="80"/>
      <c r="K74" s="10"/>
      <c r="L74" s="11"/>
      <c r="M74" s="10"/>
      <c r="N74" s="11"/>
      <c r="O74" s="10"/>
      <c r="P74" s="11"/>
      <c r="Q74" s="10"/>
      <c r="R74" s="10"/>
      <c r="S74" s="11"/>
      <c r="T74" s="10"/>
      <c r="U74" s="10"/>
    </row>
    <row r="75" spans="1:21" ht="17" thickBot="1" x14ac:dyDescent="0.25">
      <c r="A75" s="5">
        <v>43964</v>
      </c>
      <c r="B75" s="6">
        <v>73</v>
      </c>
      <c r="C75" s="12"/>
      <c r="D75" s="79"/>
      <c r="E75" s="13"/>
      <c r="F75" s="14"/>
      <c r="G75" s="79"/>
      <c r="H75" s="13"/>
      <c r="I75" s="14"/>
      <c r="J75" s="79"/>
      <c r="K75" s="13"/>
      <c r="L75" s="14"/>
      <c r="M75" s="13"/>
      <c r="N75" s="14"/>
      <c r="O75" s="13"/>
      <c r="P75" s="14"/>
      <c r="Q75" s="13"/>
      <c r="R75" s="13"/>
      <c r="S75" s="14"/>
      <c r="T75" s="13"/>
      <c r="U75" s="13"/>
    </row>
    <row r="76" spans="1:21" ht="17" thickBot="1" x14ac:dyDescent="0.25">
      <c r="A76" s="5">
        <v>43965</v>
      </c>
      <c r="B76" s="6">
        <v>74</v>
      </c>
      <c r="C76" s="9"/>
      <c r="D76" s="80"/>
      <c r="E76" s="10"/>
      <c r="F76" s="11"/>
      <c r="G76" s="80"/>
      <c r="H76" s="10"/>
      <c r="I76" s="11"/>
      <c r="J76" s="80"/>
      <c r="K76" s="10"/>
      <c r="L76" s="11"/>
      <c r="M76" s="10"/>
      <c r="N76" s="11"/>
      <c r="O76" s="10"/>
      <c r="P76" s="11"/>
      <c r="Q76" s="10"/>
      <c r="R76" s="10"/>
      <c r="S76" s="11"/>
      <c r="T76" s="10"/>
      <c r="U76" s="10"/>
    </row>
    <row r="77" spans="1:21" ht="17" thickBot="1" x14ac:dyDescent="0.25">
      <c r="A77" s="5">
        <v>43966</v>
      </c>
      <c r="B77" s="6">
        <v>75</v>
      </c>
      <c r="C77" s="12"/>
      <c r="D77" s="79"/>
      <c r="E77" s="13"/>
      <c r="F77" s="14"/>
      <c r="G77" s="79"/>
      <c r="H77" s="13"/>
      <c r="I77" s="14"/>
      <c r="J77" s="79"/>
      <c r="K77" s="13"/>
      <c r="L77" s="14"/>
      <c r="M77" s="13"/>
      <c r="N77" s="14"/>
      <c r="O77" s="13"/>
      <c r="P77" s="14"/>
      <c r="Q77" s="13"/>
      <c r="R77" s="13"/>
      <c r="S77" s="14"/>
      <c r="T77" s="13"/>
      <c r="U77" s="13"/>
    </row>
    <row r="78" spans="1:21" ht="17" thickBot="1" x14ac:dyDescent="0.25">
      <c r="A78" s="5">
        <v>43967</v>
      </c>
      <c r="B78" s="6">
        <v>76</v>
      </c>
      <c r="C78" s="9"/>
      <c r="D78" s="80"/>
      <c r="E78" s="10"/>
      <c r="F78" s="11"/>
      <c r="G78" s="80"/>
      <c r="H78" s="10"/>
      <c r="I78" s="11"/>
      <c r="J78" s="80"/>
      <c r="K78" s="10"/>
      <c r="L78" s="11"/>
      <c r="M78" s="10"/>
      <c r="N78" s="11"/>
      <c r="O78" s="10"/>
      <c r="P78" s="11"/>
      <c r="Q78" s="10"/>
      <c r="R78" s="10"/>
      <c r="S78" s="11"/>
      <c r="T78" s="10"/>
      <c r="U78" s="10"/>
    </row>
    <row r="79" spans="1:21" ht="17" thickBot="1" x14ac:dyDescent="0.25">
      <c r="A79" s="5">
        <v>43968</v>
      </c>
      <c r="B79" s="6">
        <v>77</v>
      </c>
      <c r="C79" s="12"/>
      <c r="D79" s="79"/>
      <c r="E79" s="13"/>
      <c r="F79" s="14"/>
      <c r="G79" s="79"/>
      <c r="H79" s="13"/>
      <c r="I79" s="14"/>
      <c r="J79" s="79"/>
      <c r="K79" s="13"/>
      <c r="L79" s="14"/>
      <c r="M79" s="13"/>
      <c r="N79" s="14"/>
      <c r="O79" s="13"/>
      <c r="P79" s="14"/>
      <c r="Q79" s="13"/>
      <c r="R79" s="13"/>
      <c r="S79" s="14"/>
      <c r="T79" s="13"/>
      <c r="U79" s="13"/>
    </row>
    <row r="80" spans="1:21" ht="17" thickBot="1" x14ac:dyDescent="0.25">
      <c r="A80" s="5">
        <v>43969</v>
      </c>
      <c r="B80" s="6">
        <v>78</v>
      </c>
      <c r="C80" s="9"/>
      <c r="D80" s="80"/>
      <c r="E80" s="10"/>
      <c r="F80" s="11"/>
      <c r="G80" s="80"/>
      <c r="H80" s="10"/>
      <c r="I80" s="11"/>
      <c r="J80" s="80"/>
      <c r="K80" s="10"/>
      <c r="L80" s="11"/>
      <c r="M80" s="10"/>
      <c r="N80" s="11"/>
      <c r="O80" s="10"/>
      <c r="P80" s="11"/>
      <c r="Q80" s="10"/>
      <c r="R80" s="10"/>
      <c r="S80" s="11"/>
      <c r="T80" s="10"/>
      <c r="U80" s="10"/>
    </row>
    <row r="81" spans="1:21" ht="17" thickBot="1" x14ac:dyDescent="0.25">
      <c r="A81" s="5">
        <v>43970</v>
      </c>
      <c r="B81" s="6">
        <v>79</v>
      </c>
      <c r="C81" s="12"/>
      <c r="D81" s="79"/>
      <c r="E81" s="13"/>
      <c r="F81" s="14"/>
      <c r="G81" s="79"/>
      <c r="H81" s="13"/>
      <c r="I81" s="14"/>
      <c r="J81" s="79"/>
      <c r="K81" s="13"/>
      <c r="L81" s="14"/>
      <c r="M81" s="13"/>
      <c r="N81" s="14"/>
      <c r="O81" s="13"/>
      <c r="P81" s="14"/>
      <c r="Q81" s="13"/>
      <c r="R81" s="13"/>
      <c r="S81" s="14"/>
      <c r="T81" s="13"/>
      <c r="U81" s="13"/>
    </row>
    <row r="82" spans="1:21" ht="17" thickBot="1" x14ac:dyDescent="0.25">
      <c r="A82" s="5">
        <v>43971</v>
      </c>
      <c r="B82" s="6">
        <v>80</v>
      </c>
      <c r="C82" s="9"/>
      <c r="D82" s="80"/>
      <c r="E82" s="10"/>
      <c r="F82" s="11"/>
      <c r="G82" s="80"/>
      <c r="H82" s="10"/>
      <c r="I82" s="11"/>
      <c r="J82" s="80"/>
      <c r="K82" s="10"/>
      <c r="L82" s="11"/>
      <c r="M82" s="10"/>
      <c r="N82" s="11"/>
      <c r="O82" s="10"/>
      <c r="P82" s="11"/>
      <c r="Q82" s="10"/>
      <c r="R82" s="10"/>
      <c r="S82" s="11"/>
      <c r="T82" s="10"/>
      <c r="U82" s="10"/>
    </row>
    <row r="83" spans="1:21" ht="17" thickBot="1" x14ac:dyDescent="0.25">
      <c r="A83" s="5">
        <v>43972</v>
      </c>
      <c r="B83" s="6">
        <v>81</v>
      </c>
      <c r="C83" s="12"/>
      <c r="D83" s="79"/>
      <c r="E83" s="13"/>
      <c r="F83" s="14"/>
      <c r="G83" s="79"/>
      <c r="H83" s="13"/>
      <c r="I83" s="14"/>
      <c r="J83" s="79"/>
      <c r="K83" s="13"/>
      <c r="L83" s="14"/>
      <c r="M83" s="13"/>
      <c r="N83" s="14"/>
      <c r="O83" s="13"/>
      <c r="P83" s="14"/>
      <c r="Q83" s="13"/>
      <c r="R83" s="13"/>
      <c r="S83" s="14"/>
      <c r="T83" s="13"/>
      <c r="U83" s="13"/>
    </row>
    <row r="84" spans="1:21" ht="17" thickBot="1" x14ac:dyDescent="0.25">
      <c r="A84" s="5">
        <v>43973</v>
      </c>
      <c r="B84" s="6">
        <v>82</v>
      </c>
      <c r="C84" s="9"/>
      <c r="D84" s="80"/>
      <c r="E84" s="10"/>
      <c r="F84" s="11"/>
      <c r="G84" s="80"/>
      <c r="H84" s="10"/>
      <c r="I84" s="11"/>
      <c r="J84" s="80"/>
      <c r="K84" s="10"/>
      <c r="L84" s="11"/>
      <c r="M84" s="10"/>
      <c r="N84" s="11"/>
      <c r="O84" s="10"/>
      <c r="P84" s="11"/>
      <c r="Q84" s="10"/>
      <c r="R84" s="10"/>
      <c r="S84" s="11"/>
      <c r="T84" s="10"/>
      <c r="U84" s="10"/>
    </row>
    <row r="85" spans="1:21" ht="17" thickBot="1" x14ac:dyDescent="0.25">
      <c r="A85" s="5">
        <v>43974</v>
      </c>
      <c r="B85" s="6">
        <v>83</v>
      </c>
      <c r="C85" s="12"/>
      <c r="D85" s="79"/>
      <c r="E85" s="13"/>
      <c r="F85" s="14"/>
      <c r="G85" s="79"/>
      <c r="H85" s="13"/>
      <c r="I85" s="14"/>
      <c r="J85" s="79"/>
      <c r="K85" s="13"/>
      <c r="L85" s="14"/>
      <c r="M85" s="13"/>
      <c r="N85" s="14"/>
      <c r="O85" s="13"/>
      <c r="P85" s="14"/>
      <c r="Q85" s="13"/>
      <c r="R85" s="13"/>
      <c r="S85" s="14"/>
      <c r="T85" s="13"/>
      <c r="U85" s="13"/>
    </row>
    <row r="86" spans="1:21" ht="17" thickBot="1" x14ac:dyDescent="0.25">
      <c r="A86" s="5">
        <v>43975</v>
      </c>
      <c r="B86" s="6">
        <v>84</v>
      </c>
      <c r="C86" s="9"/>
      <c r="D86" s="80"/>
      <c r="E86" s="10"/>
      <c r="F86" s="11"/>
      <c r="G86" s="80"/>
      <c r="H86" s="10"/>
      <c r="I86" s="11"/>
      <c r="J86" s="80"/>
      <c r="K86" s="10"/>
      <c r="L86" s="11"/>
      <c r="M86" s="10"/>
      <c r="N86" s="11"/>
      <c r="O86" s="10"/>
      <c r="P86" s="11"/>
      <c r="Q86" s="10"/>
      <c r="R86" s="10"/>
      <c r="S86" s="11"/>
      <c r="T86" s="10"/>
      <c r="U86" s="10"/>
    </row>
    <row r="87" spans="1:21" ht="17" thickBot="1" x14ac:dyDescent="0.25">
      <c r="A87" s="5">
        <v>43976</v>
      </c>
      <c r="B87" s="6">
        <v>85</v>
      </c>
      <c r="C87" s="12"/>
      <c r="D87" s="79"/>
      <c r="E87" s="13"/>
      <c r="F87" s="14"/>
      <c r="G87" s="79"/>
      <c r="H87" s="13"/>
      <c r="I87" s="14"/>
      <c r="J87" s="79"/>
      <c r="K87" s="13"/>
      <c r="L87" s="14"/>
      <c r="M87" s="13"/>
      <c r="N87" s="14"/>
      <c r="O87" s="13"/>
      <c r="P87" s="14"/>
      <c r="Q87" s="13"/>
      <c r="R87" s="13"/>
      <c r="S87" s="14"/>
      <c r="T87" s="13"/>
      <c r="U87" s="13"/>
    </row>
    <row r="88" spans="1:21" ht="17" thickBot="1" x14ac:dyDescent="0.25">
      <c r="A88" s="5">
        <v>43977</v>
      </c>
      <c r="B88" s="6">
        <v>86</v>
      </c>
      <c r="C88" s="9"/>
      <c r="D88" s="80"/>
      <c r="E88" s="10"/>
      <c r="F88" s="11"/>
      <c r="G88" s="80"/>
      <c r="H88" s="10"/>
      <c r="I88" s="11"/>
      <c r="J88" s="80"/>
      <c r="K88" s="10"/>
      <c r="L88" s="11"/>
      <c r="M88" s="10"/>
      <c r="N88" s="11"/>
      <c r="O88" s="10"/>
      <c r="P88" s="11"/>
      <c r="Q88" s="10"/>
      <c r="R88" s="10"/>
      <c r="S88" s="11"/>
      <c r="T88" s="10"/>
      <c r="U88" s="10"/>
    </row>
    <row r="89" spans="1:21" ht="17" thickBot="1" x14ac:dyDescent="0.25">
      <c r="A89" s="5">
        <v>43978</v>
      </c>
      <c r="B89" s="6">
        <v>87</v>
      </c>
      <c r="C89" s="12"/>
      <c r="D89" s="79"/>
      <c r="E89" s="13"/>
      <c r="F89" s="14"/>
      <c r="G89" s="79"/>
      <c r="H89" s="13"/>
      <c r="I89" s="14"/>
      <c r="J89" s="79"/>
      <c r="K89" s="13"/>
      <c r="L89" s="14"/>
      <c r="M89" s="13"/>
      <c r="N89" s="14"/>
      <c r="O89" s="13"/>
      <c r="P89" s="14"/>
      <c r="Q89" s="13"/>
      <c r="R89" s="13"/>
      <c r="S89" s="14"/>
      <c r="T89" s="13"/>
      <c r="U89" s="13"/>
    </row>
    <row r="90" spans="1:21" ht="17" thickBot="1" x14ac:dyDescent="0.25">
      <c r="A90" s="5">
        <v>43979</v>
      </c>
      <c r="B90" s="6">
        <v>88</v>
      </c>
      <c r="C90" s="9"/>
      <c r="D90" s="80"/>
      <c r="E90" s="10"/>
      <c r="F90" s="11"/>
      <c r="G90" s="80"/>
      <c r="H90" s="10"/>
      <c r="I90" s="11"/>
      <c r="J90" s="80"/>
      <c r="K90" s="10"/>
      <c r="L90" s="11"/>
      <c r="M90" s="10"/>
      <c r="N90" s="11"/>
      <c r="O90" s="10"/>
      <c r="P90" s="11"/>
      <c r="Q90" s="10"/>
      <c r="R90" s="10"/>
      <c r="S90" s="11"/>
      <c r="T90" s="10"/>
      <c r="U90" s="10"/>
    </row>
    <row r="91" spans="1:21" ht="17" thickBot="1" x14ac:dyDescent="0.25">
      <c r="A91" s="5">
        <v>43980</v>
      </c>
      <c r="B91" s="6">
        <v>89</v>
      </c>
      <c r="C91" s="12"/>
      <c r="D91" s="79"/>
      <c r="E91" s="13"/>
      <c r="F91" s="14"/>
      <c r="G91" s="79"/>
      <c r="H91" s="13"/>
      <c r="I91" s="14"/>
      <c r="J91" s="79"/>
      <c r="K91" s="13"/>
      <c r="L91" s="14"/>
      <c r="M91" s="13"/>
      <c r="N91" s="14"/>
      <c r="O91" s="13"/>
      <c r="P91" s="14"/>
      <c r="Q91" s="13"/>
      <c r="R91" s="13"/>
      <c r="S91" s="14"/>
      <c r="T91" s="13"/>
      <c r="U91" s="13"/>
    </row>
    <row r="92" spans="1:21" ht="17" thickBot="1" x14ac:dyDescent="0.25">
      <c r="A92" s="5">
        <v>43981</v>
      </c>
      <c r="B92" s="6">
        <v>90</v>
      </c>
      <c r="C92" s="9"/>
      <c r="D92" s="80"/>
      <c r="E92" s="10"/>
      <c r="F92" s="11"/>
      <c r="G92" s="80"/>
      <c r="H92" s="10"/>
      <c r="I92" s="11"/>
      <c r="J92" s="80"/>
      <c r="K92" s="10"/>
      <c r="L92" s="11"/>
      <c r="M92" s="10"/>
      <c r="N92" s="11"/>
      <c r="O92" s="10"/>
      <c r="P92" s="11"/>
      <c r="Q92" s="10"/>
      <c r="R92" s="10"/>
      <c r="S92" s="11"/>
      <c r="T92" s="10"/>
      <c r="U92" s="10"/>
    </row>
    <row r="93" spans="1:21" ht="17" thickBot="1" x14ac:dyDescent="0.25">
      <c r="A93" s="5">
        <v>43982</v>
      </c>
      <c r="B93" s="6">
        <v>91</v>
      </c>
      <c r="C93" s="12"/>
      <c r="D93" s="79"/>
      <c r="E93" s="13"/>
      <c r="F93" s="14"/>
      <c r="G93" s="79"/>
      <c r="H93" s="13"/>
      <c r="I93" s="14"/>
      <c r="J93" s="79"/>
      <c r="K93" s="13"/>
      <c r="L93" s="14"/>
      <c r="M93" s="13"/>
      <c r="N93" s="14"/>
      <c r="O93" s="13"/>
      <c r="P93" s="14"/>
      <c r="Q93" s="13"/>
      <c r="R93" s="13"/>
      <c r="S93" s="14"/>
      <c r="T93" s="13"/>
      <c r="U93" s="13"/>
    </row>
    <row r="94" spans="1:21" ht="17" thickBot="1" x14ac:dyDescent="0.25">
      <c r="A94" s="5">
        <v>43983</v>
      </c>
      <c r="B94" s="6">
        <v>92</v>
      </c>
      <c r="C94" s="9"/>
      <c r="D94" s="80"/>
      <c r="E94" s="10"/>
      <c r="F94" s="11"/>
      <c r="G94" s="80"/>
      <c r="H94" s="10"/>
      <c r="I94" s="11"/>
      <c r="J94" s="80"/>
      <c r="K94" s="10"/>
      <c r="L94" s="11"/>
      <c r="M94" s="10"/>
      <c r="N94" s="11"/>
      <c r="O94" s="10"/>
      <c r="P94" s="11"/>
      <c r="Q94" s="10"/>
      <c r="R94" s="10"/>
      <c r="S94" s="11"/>
      <c r="T94" s="10"/>
      <c r="U94" s="10"/>
    </row>
    <row r="95" spans="1:21" ht="17" thickBot="1" x14ac:dyDescent="0.25">
      <c r="A95" s="5">
        <v>43984</v>
      </c>
      <c r="B95" s="6">
        <v>93</v>
      </c>
      <c r="C95" s="12"/>
      <c r="D95" s="79"/>
      <c r="E95" s="13"/>
      <c r="F95" s="14"/>
      <c r="G95" s="79"/>
      <c r="H95" s="13"/>
      <c r="I95" s="14"/>
      <c r="J95" s="79"/>
      <c r="K95" s="13"/>
      <c r="L95" s="14"/>
      <c r="M95" s="13"/>
      <c r="N95" s="14"/>
      <c r="O95" s="13"/>
      <c r="P95" s="14"/>
      <c r="Q95" s="13"/>
      <c r="R95" s="13"/>
      <c r="S95" s="14"/>
      <c r="T95" s="13"/>
      <c r="U95" s="13"/>
    </row>
    <row r="96" spans="1:21" ht="17" thickBot="1" x14ac:dyDescent="0.25">
      <c r="A96" s="5">
        <v>43985</v>
      </c>
      <c r="B96" s="6">
        <v>94</v>
      </c>
      <c r="C96" s="9"/>
      <c r="D96" s="80"/>
      <c r="E96" s="10"/>
      <c r="F96" s="11"/>
      <c r="G96" s="80"/>
      <c r="H96" s="10"/>
      <c r="I96" s="11"/>
      <c r="J96" s="80"/>
      <c r="K96" s="10"/>
      <c r="L96" s="11"/>
      <c r="M96" s="10"/>
      <c r="N96" s="11"/>
      <c r="O96" s="10"/>
      <c r="P96" s="11"/>
      <c r="Q96" s="10"/>
      <c r="R96" s="10"/>
      <c r="S96" s="11"/>
      <c r="T96" s="10"/>
      <c r="U96" s="10"/>
    </row>
    <row r="97" spans="1:21" ht="17" thickBot="1" x14ac:dyDescent="0.25">
      <c r="A97" s="5">
        <v>43986</v>
      </c>
      <c r="B97" s="6">
        <v>95</v>
      </c>
      <c r="C97" s="12"/>
      <c r="D97" s="79"/>
      <c r="E97" s="13"/>
      <c r="F97" s="14"/>
      <c r="G97" s="79"/>
      <c r="H97" s="13"/>
      <c r="I97" s="14"/>
      <c r="J97" s="79"/>
      <c r="K97" s="13"/>
      <c r="L97" s="14"/>
      <c r="M97" s="13"/>
      <c r="N97" s="14"/>
      <c r="O97" s="13"/>
      <c r="P97" s="14"/>
      <c r="Q97" s="13"/>
      <c r="R97" s="13"/>
      <c r="S97" s="14"/>
      <c r="T97" s="13"/>
      <c r="U97" s="13"/>
    </row>
    <row r="98" spans="1:21" ht="17" thickBot="1" x14ac:dyDescent="0.25">
      <c r="A98" s="5">
        <v>43987</v>
      </c>
      <c r="B98" s="6">
        <v>96</v>
      </c>
      <c r="C98" s="9"/>
      <c r="D98" s="80"/>
      <c r="E98" s="10"/>
      <c r="F98" s="11"/>
      <c r="G98" s="80"/>
      <c r="H98" s="10"/>
      <c r="I98" s="11"/>
      <c r="J98" s="80"/>
      <c r="K98" s="10"/>
      <c r="L98" s="11"/>
      <c r="M98" s="10"/>
      <c r="N98" s="11"/>
      <c r="O98" s="10"/>
      <c r="P98" s="11"/>
      <c r="Q98" s="10"/>
      <c r="R98" s="10"/>
      <c r="S98" s="11"/>
      <c r="T98" s="10"/>
      <c r="U98" s="10"/>
    </row>
    <row r="99" spans="1:21" ht="17" thickBot="1" x14ac:dyDescent="0.25">
      <c r="A99" s="5">
        <v>43988</v>
      </c>
      <c r="B99" s="6">
        <v>97</v>
      </c>
      <c r="C99" s="12"/>
      <c r="D99" s="79"/>
      <c r="E99" s="13"/>
      <c r="F99" s="14"/>
      <c r="G99" s="79"/>
      <c r="H99" s="13"/>
      <c r="I99" s="14"/>
      <c r="J99" s="79"/>
      <c r="K99" s="13"/>
      <c r="L99" s="14"/>
      <c r="M99" s="13"/>
      <c r="N99" s="14"/>
      <c r="O99" s="13"/>
      <c r="P99" s="14"/>
      <c r="Q99" s="13"/>
      <c r="R99" s="13"/>
      <c r="S99" s="14"/>
      <c r="T99" s="13"/>
      <c r="U99" s="13"/>
    </row>
    <row r="100" spans="1:21" ht="17" thickBot="1" x14ac:dyDescent="0.25">
      <c r="A100" s="5">
        <v>43989</v>
      </c>
      <c r="B100" s="6">
        <v>98</v>
      </c>
      <c r="C100" s="9"/>
      <c r="D100" s="80"/>
      <c r="E100" s="10"/>
      <c r="F100" s="11"/>
      <c r="G100" s="80"/>
      <c r="H100" s="10"/>
      <c r="I100" s="11"/>
      <c r="J100" s="80"/>
      <c r="K100" s="10"/>
      <c r="L100" s="11"/>
      <c r="M100" s="10"/>
      <c r="N100" s="11"/>
      <c r="O100" s="10"/>
      <c r="P100" s="11"/>
      <c r="Q100" s="10"/>
      <c r="R100" s="10"/>
      <c r="S100" s="11"/>
      <c r="T100" s="10"/>
      <c r="U100" s="10"/>
    </row>
    <row r="101" spans="1:21" ht="17" thickBot="1" x14ac:dyDescent="0.25">
      <c r="A101" s="5">
        <v>43990</v>
      </c>
      <c r="B101" s="6">
        <v>99</v>
      </c>
      <c r="C101" s="12"/>
      <c r="D101" s="79"/>
      <c r="E101" s="13"/>
      <c r="F101" s="14"/>
      <c r="G101" s="79"/>
      <c r="H101" s="13"/>
      <c r="I101" s="14"/>
      <c r="J101" s="79"/>
      <c r="K101" s="13"/>
      <c r="L101" s="14"/>
      <c r="M101" s="13"/>
      <c r="N101" s="14"/>
      <c r="O101" s="13"/>
      <c r="P101" s="14"/>
      <c r="Q101" s="13"/>
      <c r="R101" s="13"/>
      <c r="S101" s="14"/>
      <c r="T101" s="13"/>
      <c r="U101" s="13"/>
    </row>
    <row r="102" spans="1:21" ht="17" thickBot="1" x14ac:dyDescent="0.25">
      <c r="A102" s="5">
        <v>43991</v>
      </c>
      <c r="B102" s="6">
        <v>100</v>
      </c>
      <c r="C102" s="9"/>
      <c r="D102" s="80"/>
      <c r="E102" s="10"/>
      <c r="F102" s="11"/>
      <c r="G102" s="80"/>
      <c r="H102" s="10"/>
      <c r="I102" s="11"/>
      <c r="J102" s="80"/>
      <c r="K102" s="10"/>
      <c r="L102" s="11"/>
      <c r="M102" s="10"/>
      <c r="N102" s="11"/>
      <c r="O102" s="10"/>
      <c r="P102" s="11"/>
      <c r="Q102" s="10"/>
      <c r="R102" s="10"/>
      <c r="S102" s="11"/>
      <c r="T102" s="10"/>
      <c r="U102" s="10"/>
    </row>
    <row r="103" spans="1:21" ht="17" thickBot="1" x14ac:dyDescent="0.25">
      <c r="A103" s="5">
        <v>43992</v>
      </c>
      <c r="B103" s="6">
        <v>101</v>
      </c>
      <c r="C103" s="12"/>
      <c r="D103" s="79"/>
      <c r="E103" s="13"/>
      <c r="F103" s="14"/>
      <c r="G103" s="79"/>
      <c r="H103" s="13"/>
      <c r="I103" s="14"/>
      <c r="J103" s="79"/>
      <c r="K103" s="13"/>
      <c r="L103" s="14"/>
      <c r="M103" s="13"/>
      <c r="N103" s="14"/>
      <c r="O103" s="13"/>
      <c r="P103" s="14"/>
      <c r="Q103" s="13"/>
      <c r="R103" s="13"/>
      <c r="S103" s="14"/>
      <c r="T103" s="13"/>
      <c r="U103" s="13"/>
    </row>
    <row r="104" spans="1:21" ht="17" thickBot="1" x14ac:dyDescent="0.25">
      <c r="A104" s="5">
        <v>43993</v>
      </c>
      <c r="B104" s="6">
        <v>102</v>
      </c>
      <c r="C104" s="9"/>
      <c r="D104" s="80"/>
      <c r="E104" s="10"/>
      <c r="F104" s="11"/>
      <c r="G104" s="80"/>
      <c r="H104" s="10"/>
      <c r="I104" s="11"/>
      <c r="J104" s="80"/>
      <c r="K104" s="10"/>
      <c r="L104" s="11"/>
      <c r="M104" s="10"/>
      <c r="N104" s="11"/>
      <c r="O104" s="10"/>
      <c r="P104" s="11"/>
      <c r="Q104" s="10"/>
      <c r="R104" s="10"/>
      <c r="S104" s="11"/>
      <c r="T104" s="10"/>
      <c r="U104" s="10"/>
    </row>
    <row r="105" spans="1:21" ht="17" thickBot="1" x14ac:dyDescent="0.25">
      <c r="A105" s="5">
        <v>43994</v>
      </c>
      <c r="B105" s="6">
        <v>103</v>
      </c>
      <c r="C105" s="12"/>
      <c r="D105" s="79"/>
      <c r="E105" s="13"/>
      <c r="F105" s="14"/>
      <c r="G105" s="79"/>
      <c r="H105" s="13"/>
      <c r="I105" s="14"/>
      <c r="J105" s="79"/>
      <c r="K105" s="13"/>
      <c r="L105" s="14"/>
      <c r="M105" s="13"/>
      <c r="N105" s="14"/>
      <c r="O105" s="13"/>
      <c r="P105" s="14"/>
      <c r="Q105" s="13"/>
      <c r="R105" s="13"/>
      <c r="S105" s="14"/>
      <c r="T105" s="13"/>
      <c r="U105" s="13"/>
    </row>
    <row r="106" spans="1:21" ht="17" thickBot="1" x14ac:dyDescent="0.25">
      <c r="A106" s="5">
        <v>43995</v>
      </c>
      <c r="B106" s="6">
        <v>104</v>
      </c>
      <c r="C106" s="9"/>
      <c r="D106" s="80"/>
      <c r="E106" s="10"/>
      <c r="F106" s="11"/>
      <c r="G106" s="80"/>
      <c r="H106" s="10"/>
      <c r="I106" s="11"/>
      <c r="J106" s="80"/>
      <c r="K106" s="10"/>
      <c r="L106" s="11"/>
      <c r="M106" s="10"/>
      <c r="N106" s="11"/>
      <c r="O106" s="10"/>
      <c r="P106" s="11"/>
      <c r="Q106" s="10"/>
      <c r="R106" s="10"/>
      <c r="S106" s="11"/>
      <c r="T106" s="10"/>
      <c r="U106" s="10"/>
    </row>
    <row r="107" spans="1:21" ht="17" thickBot="1" x14ac:dyDescent="0.25">
      <c r="A107" s="5">
        <v>43996</v>
      </c>
      <c r="B107" s="6">
        <v>105</v>
      </c>
      <c r="C107" s="12"/>
      <c r="D107" s="79"/>
      <c r="E107" s="13"/>
      <c r="F107" s="14"/>
      <c r="G107" s="79"/>
      <c r="H107" s="13"/>
      <c r="I107" s="14"/>
      <c r="J107" s="79"/>
      <c r="K107" s="13"/>
      <c r="L107" s="14"/>
      <c r="M107" s="13"/>
      <c r="N107" s="14"/>
      <c r="O107" s="13"/>
      <c r="P107" s="14"/>
      <c r="Q107" s="13"/>
      <c r="R107" s="13"/>
      <c r="S107" s="14"/>
      <c r="T107" s="13"/>
      <c r="U107" s="13"/>
    </row>
    <row r="108" spans="1:21" ht="17" thickBot="1" x14ac:dyDescent="0.25">
      <c r="A108" s="5">
        <v>43997</v>
      </c>
      <c r="B108" s="6">
        <v>106</v>
      </c>
      <c r="C108" s="9"/>
      <c r="D108" s="80"/>
      <c r="E108" s="10"/>
      <c r="F108" s="11"/>
      <c r="G108" s="80"/>
      <c r="H108" s="10"/>
      <c r="I108" s="11"/>
      <c r="J108" s="80"/>
      <c r="K108" s="10"/>
      <c r="L108" s="11"/>
      <c r="M108" s="10"/>
      <c r="N108" s="11"/>
      <c r="O108" s="10"/>
      <c r="P108" s="11"/>
      <c r="Q108" s="10"/>
      <c r="R108" s="10"/>
      <c r="S108" s="11"/>
      <c r="T108" s="10"/>
      <c r="U108" s="10"/>
    </row>
    <row r="109" spans="1:21" ht="17" thickBot="1" x14ac:dyDescent="0.25">
      <c r="A109" s="5">
        <v>43998</v>
      </c>
      <c r="B109" s="6">
        <v>107</v>
      </c>
      <c r="C109" s="12"/>
      <c r="D109" s="79"/>
      <c r="E109" s="13"/>
      <c r="F109" s="14"/>
      <c r="G109" s="79"/>
      <c r="H109" s="13"/>
      <c r="I109" s="14"/>
      <c r="J109" s="79"/>
      <c r="K109" s="13"/>
      <c r="L109" s="14"/>
      <c r="M109" s="13"/>
      <c r="N109" s="14"/>
      <c r="O109" s="13"/>
      <c r="P109" s="14"/>
      <c r="Q109" s="13"/>
      <c r="R109" s="13"/>
      <c r="S109" s="14"/>
      <c r="T109" s="13"/>
      <c r="U109" s="13"/>
    </row>
    <row r="110" spans="1:21" ht="17" thickBot="1" x14ac:dyDescent="0.25">
      <c r="A110" s="5">
        <v>43999</v>
      </c>
      <c r="B110" s="6">
        <v>108</v>
      </c>
      <c r="C110" s="9"/>
      <c r="D110" s="80"/>
      <c r="E110" s="10"/>
      <c r="F110" s="11"/>
      <c r="G110" s="80"/>
      <c r="H110" s="10"/>
      <c r="I110" s="11"/>
      <c r="J110" s="80"/>
      <c r="K110" s="10"/>
      <c r="L110" s="11"/>
      <c r="M110" s="10"/>
      <c r="N110" s="11"/>
      <c r="O110" s="10"/>
      <c r="P110" s="11"/>
      <c r="Q110" s="10"/>
      <c r="R110" s="10"/>
      <c r="S110" s="11"/>
      <c r="T110" s="10"/>
      <c r="U110" s="10"/>
    </row>
    <row r="111" spans="1:21" ht="17" thickBot="1" x14ac:dyDescent="0.25">
      <c r="A111" s="5">
        <v>44000</v>
      </c>
      <c r="B111" s="6">
        <v>109</v>
      </c>
      <c r="C111" s="12"/>
      <c r="D111" s="79"/>
      <c r="E111" s="13"/>
      <c r="F111" s="14"/>
      <c r="G111" s="79"/>
      <c r="H111" s="13"/>
      <c r="I111" s="14"/>
      <c r="J111" s="79"/>
      <c r="K111" s="13"/>
      <c r="L111" s="14"/>
      <c r="M111" s="13"/>
      <c r="N111" s="14"/>
      <c r="O111" s="13"/>
      <c r="P111" s="14"/>
      <c r="Q111" s="13"/>
      <c r="R111" s="13"/>
      <c r="S111" s="14"/>
      <c r="T111" s="13"/>
      <c r="U111" s="13"/>
    </row>
    <row r="112" spans="1:21" ht="17" thickBot="1" x14ac:dyDescent="0.25">
      <c r="A112" s="5">
        <v>44001</v>
      </c>
      <c r="B112" s="6">
        <v>110</v>
      </c>
      <c r="C112" s="9"/>
      <c r="D112" s="80"/>
      <c r="E112" s="10"/>
      <c r="F112" s="11"/>
      <c r="G112" s="80"/>
      <c r="H112" s="10"/>
      <c r="I112" s="11"/>
      <c r="J112" s="80"/>
      <c r="K112" s="10"/>
      <c r="L112" s="11"/>
      <c r="M112" s="10"/>
      <c r="N112" s="11"/>
      <c r="O112" s="10"/>
      <c r="P112" s="11"/>
      <c r="Q112" s="10"/>
      <c r="R112" s="10"/>
      <c r="S112" s="11"/>
      <c r="T112" s="10"/>
      <c r="U112" s="10"/>
    </row>
    <row r="113" spans="1:21" ht="17" thickBot="1" x14ac:dyDescent="0.25">
      <c r="A113" s="5">
        <v>44002</v>
      </c>
      <c r="B113" s="6">
        <v>111</v>
      </c>
      <c r="C113" s="12"/>
      <c r="D113" s="79"/>
      <c r="E113" s="13"/>
      <c r="F113" s="14"/>
      <c r="G113" s="79"/>
      <c r="H113" s="13"/>
      <c r="I113" s="14"/>
      <c r="J113" s="79"/>
      <c r="K113" s="13"/>
      <c r="L113" s="14"/>
      <c r="M113" s="13"/>
      <c r="N113" s="14"/>
      <c r="O113" s="13"/>
      <c r="P113" s="14"/>
      <c r="Q113" s="13"/>
      <c r="R113" s="13"/>
      <c r="S113" s="14"/>
      <c r="T113" s="13"/>
      <c r="U113" s="13"/>
    </row>
    <row r="114" spans="1:21" ht="17" thickBot="1" x14ac:dyDescent="0.25">
      <c r="A114" s="5">
        <v>44003</v>
      </c>
      <c r="B114" s="6">
        <v>112</v>
      </c>
      <c r="C114" s="9"/>
      <c r="D114" s="80"/>
      <c r="E114" s="10"/>
      <c r="F114" s="11"/>
      <c r="G114" s="80"/>
      <c r="H114" s="10"/>
      <c r="I114" s="11"/>
      <c r="J114" s="80"/>
      <c r="K114" s="10"/>
      <c r="L114" s="11"/>
      <c r="M114" s="10"/>
      <c r="N114" s="11"/>
      <c r="O114" s="10"/>
      <c r="P114" s="11"/>
      <c r="Q114" s="10"/>
      <c r="R114" s="10"/>
      <c r="S114" s="11"/>
      <c r="T114" s="10"/>
      <c r="U114" s="10"/>
    </row>
    <row r="115" spans="1:21" ht="17" thickBot="1" x14ac:dyDescent="0.25">
      <c r="A115" s="5">
        <v>44004</v>
      </c>
      <c r="B115" s="6">
        <v>113</v>
      </c>
      <c r="C115" s="12"/>
      <c r="D115" s="79"/>
      <c r="E115" s="13"/>
      <c r="F115" s="14"/>
      <c r="G115" s="79"/>
      <c r="H115" s="13"/>
      <c r="I115" s="14"/>
      <c r="J115" s="79"/>
      <c r="K115" s="13"/>
      <c r="L115" s="14"/>
      <c r="M115" s="13"/>
      <c r="N115" s="14"/>
      <c r="O115" s="13"/>
      <c r="P115" s="14"/>
      <c r="Q115" s="13"/>
      <c r="R115" s="13"/>
      <c r="S115" s="14"/>
      <c r="T115" s="13"/>
      <c r="U115" s="13"/>
    </row>
    <row r="116" spans="1:21" ht="17" thickBot="1" x14ac:dyDescent="0.25">
      <c r="A116" s="5">
        <v>44005</v>
      </c>
      <c r="B116" s="6">
        <v>114</v>
      </c>
      <c r="C116" s="9"/>
      <c r="D116" s="80"/>
      <c r="E116" s="10"/>
      <c r="F116" s="11"/>
      <c r="G116" s="80"/>
      <c r="H116" s="10"/>
      <c r="I116" s="11"/>
      <c r="J116" s="80"/>
      <c r="K116" s="10"/>
      <c r="L116" s="11"/>
      <c r="M116" s="10"/>
      <c r="N116" s="11"/>
      <c r="O116" s="10"/>
      <c r="P116" s="11"/>
      <c r="Q116" s="10"/>
      <c r="R116" s="10"/>
      <c r="S116" s="11"/>
      <c r="T116" s="10"/>
      <c r="U116" s="10"/>
    </row>
    <row r="117" spans="1:21" ht="17" thickBot="1" x14ac:dyDescent="0.25">
      <c r="A117" s="5">
        <v>44006</v>
      </c>
      <c r="B117" s="6">
        <v>115</v>
      </c>
      <c r="C117" s="12"/>
      <c r="D117" s="79"/>
      <c r="E117" s="13"/>
      <c r="F117" s="14"/>
      <c r="G117" s="79"/>
      <c r="H117" s="13"/>
      <c r="I117" s="14"/>
      <c r="J117" s="79"/>
      <c r="K117" s="13"/>
      <c r="L117" s="14"/>
      <c r="M117" s="13"/>
      <c r="N117" s="14"/>
      <c r="O117" s="13"/>
      <c r="P117" s="14"/>
      <c r="Q117" s="13"/>
      <c r="R117" s="13"/>
      <c r="S117" s="14"/>
      <c r="T117" s="13"/>
      <c r="U117" s="13"/>
    </row>
    <row r="118" spans="1:21" ht="17" thickBot="1" x14ac:dyDescent="0.25">
      <c r="A118" s="5">
        <v>44007</v>
      </c>
      <c r="B118" s="6">
        <v>116</v>
      </c>
      <c r="C118" s="9"/>
      <c r="D118" s="80"/>
      <c r="E118" s="10"/>
      <c r="F118" s="11"/>
      <c r="G118" s="80"/>
      <c r="H118" s="10"/>
      <c r="I118" s="11"/>
      <c r="J118" s="80"/>
      <c r="K118" s="10"/>
      <c r="L118" s="11"/>
      <c r="M118" s="10"/>
      <c r="N118" s="11"/>
      <c r="O118" s="10"/>
      <c r="P118" s="11"/>
      <c r="Q118" s="10"/>
      <c r="R118" s="10"/>
      <c r="S118" s="11"/>
      <c r="T118" s="10"/>
      <c r="U118" s="10"/>
    </row>
    <row r="119" spans="1:21" ht="17" thickBot="1" x14ac:dyDescent="0.25">
      <c r="A119" s="5">
        <v>44008</v>
      </c>
      <c r="B119" s="6">
        <v>117</v>
      </c>
      <c r="C119" s="12"/>
      <c r="D119" s="79"/>
      <c r="E119" s="13"/>
      <c r="F119" s="14"/>
      <c r="G119" s="79"/>
      <c r="H119" s="13"/>
      <c r="I119" s="14"/>
      <c r="J119" s="79"/>
      <c r="K119" s="13"/>
      <c r="L119" s="14"/>
      <c r="M119" s="13"/>
      <c r="N119" s="14"/>
      <c r="O119" s="13"/>
      <c r="P119" s="14"/>
      <c r="Q119" s="13"/>
      <c r="R119" s="13"/>
      <c r="S119" s="14"/>
      <c r="T119" s="13"/>
      <c r="U119" s="13"/>
    </row>
    <row r="120" spans="1:21" ht="17" thickBot="1" x14ac:dyDescent="0.25">
      <c r="A120" s="5">
        <v>44009</v>
      </c>
      <c r="B120" s="6">
        <v>118</v>
      </c>
      <c r="C120" s="9"/>
      <c r="D120" s="80"/>
      <c r="E120" s="10"/>
      <c r="F120" s="11"/>
      <c r="G120" s="80"/>
      <c r="H120" s="10"/>
      <c r="I120" s="11"/>
      <c r="J120" s="80"/>
      <c r="K120" s="10"/>
      <c r="L120" s="11"/>
      <c r="M120" s="10"/>
      <c r="N120" s="11"/>
      <c r="O120" s="10"/>
      <c r="P120" s="11"/>
      <c r="Q120" s="10"/>
      <c r="R120" s="10"/>
      <c r="S120" s="11"/>
      <c r="T120" s="10"/>
      <c r="U120" s="10"/>
    </row>
    <row r="121" spans="1:21" ht="17" thickBot="1" x14ac:dyDescent="0.25">
      <c r="A121" s="5">
        <v>44010</v>
      </c>
      <c r="B121" s="6">
        <v>119</v>
      </c>
      <c r="C121" s="12"/>
      <c r="D121" s="79"/>
      <c r="E121" s="13"/>
      <c r="F121" s="14"/>
      <c r="G121" s="79"/>
      <c r="H121" s="13"/>
      <c r="I121" s="14"/>
      <c r="J121" s="79"/>
      <c r="K121" s="13"/>
      <c r="L121" s="14"/>
      <c r="M121" s="13"/>
      <c r="N121" s="14"/>
      <c r="O121" s="13"/>
      <c r="P121" s="14"/>
      <c r="Q121" s="13"/>
      <c r="R121" s="13"/>
      <c r="S121" s="14"/>
      <c r="T121" s="13"/>
      <c r="U121" s="13"/>
    </row>
    <row r="122" spans="1:21" ht="17" thickBot="1" x14ac:dyDescent="0.25">
      <c r="A122" s="5">
        <v>44011</v>
      </c>
      <c r="B122" s="6">
        <v>120</v>
      </c>
      <c r="C122" s="9"/>
      <c r="D122" s="80"/>
      <c r="E122" s="10"/>
      <c r="F122" s="11"/>
      <c r="G122" s="80"/>
      <c r="H122" s="10"/>
      <c r="I122" s="11"/>
      <c r="J122" s="80"/>
      <c r="K122" s="10"/>
      <c r="L122" s="11"/>
      <c r="M122" s="10"/>
      <c r="N122" s="11"/>
      <c r="O122" s="10"/>
      <c r="P122" s="11"/>
      <c r="Q122" s="10"/>
      <c r="R122" s="10"/>
      <c r="S122" s="11"/>
      <c r="T122" s="10"/>
      <c r="U122" s="10"/>
    </row>
    <row r="123" spans="1:21" ht="17" thickBot="1" x14ac:dyDescent="0.25">
      <c r="A123" s="5">
        <v>44012</v>
      </c>
      <c r="B123" s="6">
        <v>121</v>
      </c>
      <c r="C123" s="12"/>
      <c r="D123" s="79"/>
      <c r="E123" s="13"/>
      <c r="F123" s="14"/>
      <c r="G123" s="79"/>
      <c r="H123" s="13"/>
      <c r="I123" s="14"/>
      <c r="J123" s="79"/>
      <c r="K123" s="13"/>
      <c r="L123" s="14"/>
      <c r="M123" s="13"/>
      <c r="N123" s="14"/>
      <c r="O123" s="13"/>
      <c r="P123" s="14"/>
      <c r="Q123" s="13"/>
      <c r="R123" s="13"/>
      <c r="S123" s="14"/>
      <c r="T123" s="13"/>
      <c r="U123" s="13"/>
    </row>
    <row r="124" spans="1:21" ht="17" thickBot="1" x14ac:dyDescent="0.25">
      <c r="A124" s="5">
        <v>44013</v>
      </c>
      <c r="B124" s="6">
        <v>122</v>
      </c>
      <c r="C124" s="9"/>
      <c r="D124" s="80"/>
      <c r="E124" s="10"/>
      <c r="F124" s="11"/>
      <c r="G124" s="80"/>
      <c r="H124" s="10"/>
      <c r="I124" s="11"/>
      <c r="J124" s="80"/>
      <c r="K124" s="10"/>
      <c r="L124" s="11"/>
      <c r="M124" s="10"/>
      <c r="N124" s="11"/>
      <c r="O124" s="10"/>
      <c r="P124" s="11"/>
      <c r="Q124" s="10"/>
      <c r="R124" s="10"/>
      <c r="S124" s="11"/>
      <c r="T124" s="10"/>
      <c r="U124" s="10"/>
    </row>
    <row r="125" spans="1:21" ht="17" thickBot="1" x14ac:dyDescent="0.25">
      <c r="A125" s="5">
        <v>44014</v>
      </c>
      <c r="B125" s="6">
        <v>123</v>
      </c>
      <c r="C125" s="12"/>
      <c r="D125" s="79"/>
      <c r="E125" s="13"/>
      <c r="F125" s="14"/>
      <c r="G125" s="79"/>
      <c r="H125" s="13"/>
      <c r="I125" s="14"/>
      <c r="J125" s="79"/>
      <c r="K125" s="13"/>
      <c r="L125" s="14"/>
      <c r="M125" s="13"/>
      <c r="N125" s="14"/>
      <c r="O125" s="13"/>
      <c r="P125" s="14"/>
      <c r="Q125" s="13"/>
      <c r="R125" s="13"/>
      <c r="S125" s="14"/>
      <c r="T125" s="13"/>
      <c r="U125" s="13"/>
    </row>
    <row r="126" spans="1:21" ht="17" thickBot="1" x14ac:dyDescent="0.25">
      <c r="A126" s="5">
        <v>44015</v>
      </c>
      <c r="B126" s="6">
        <v>124</v>
      </c>
      <c r="C126" s="9"/>
      <c r="D126" s="80"/>
      <c r="E126" s="10"/>
      <c r="F126" s="11"/>
      <c r="G126" s="80"/>
      <c r="H126" s="10"/>
      <c r="I126" s="11"/>
      <c r="J126" s="80"/>
      <c r="K126" s="10"/>
      <c r="L126" s="11"/>
      <c r="M126" s="10"/>
      <c r="N126" s="11"/>
      <c r="O126" s="10"/>
      <c r="P126" s="11"/>
      <c r="Q126" s="10"/>
      <c r="R126" s="10"/>
      <c r="S126" s="11"/>
      <c r="T126" s="10"/>
      <c r="U126" s="10"/>
    </row>
    <row r="127" spans="1:21" ht="17" thickBot="1" x14ac:dyDescent="0.25">
      <c r="A127" s="5">
        <v>44016</v>
      </c>
      <c r="B127" s="6">
        <v>125</v>
      </c>
      <c r="C127" s="12"/>
      <c r="D127" s="79"/>
      <c r="E127" s="13"/>
      <c r="F127" s="14"/>
      <c r="G127" s="79"/>
      <c r="H127" s="13"/>
      <c r="I127" s="14"/>
      <c r="J127" s="79"/>
      <c r="K127" s="13"/>
      <c r="L127" s="14"/>
      <c r="M127" s="13"/>
      <c r="N127" s="14"/>
      <c r="O127" s="13"/>
      <c r="P127" s="14"/>
      <c r="Q127" s="13"/>
      <c r="R127" s="13"/>
      <c r="S127" s="14"/>
      <c r="T127" s="13"/>
      <c r="U127" s="13"/>
    </row>
    <row r="128" spans="1:21" ht="17" thickBot="1" x14ac:dyDescent="0.25">
      <c r="A128" s="5">
        <v>44017</v>
      </c>
      <c r="B128" s="6">
        <v>126</v>
      </c>
      <c r="C128" s="9"/>
      <c r="D128" s="80"/>
      <c r="E128" s="10"/>
      <c r="F128" s="11"/>
      <c r="G128" s="80"/>
      <c r="H128" s="10"/>
      <c r="I128" s="11"/>
      <c r="J128" s="80"/>
      <c r="K128" s="10"/>
      <c r="L128" s="11"/>
      <c r="M128" s="10"/>
      <c r="N128" s="11"/>
      <c r="O128" s="10"/>
      <c r="P128" s="11"/>
      <c r="Q128" s="10"/>
      <c r="R128" s="10"/>
      <c r="S128" s="11"/>
      <c r="T128" s="10"/>
      <c r="U128" s="10"/>
    </row>
    <row r="129" spans="1:21" ht="17" thickBot="1" x14ac:dyDescent="0.25">
      <c r="A129" s="5">
        <v>44018</v>
      </c>
      <c r="B129" s="6">
        <v>127</v>
      </c>
      <c r="C129" s="12"/>
      <c r="D129" s="79"/>
      <c r="E129" s="13"/>
      <c r="F129" s="14"/>
      <c r="G129" s="79"/>
      <c r="H129" s="13"/>
      <c r="I129" s="14"/>
      <c r="J129" s="79"/>
      <c r="K129" s="13"/>
      <c r="L129" s="14"/>
      <c r="M129" s="13"/>
      <c r="N129" s="14"/>
      <c r="O129" s="13"/>
      <c r="P129" s="14"/>
      <c r="Q129" s="13"/>
      <c r="R129" s="13"/>
      <c r="S129" s="14"/>
      <c r="T129" s="13"/>
      <c r="U129" s="13"/>
    </row>
    <row r="130" spans="1:21" ht="17" thickBot="1" x14ac:dyDescent="0.25">
      <c r="A130" s="5">
        <v>44019</v>
      </c>
      <c r="B130" s="6">
        <v>128</v>
      </c>
      <c r="C130" s="9"/>
      <c r="D130" s="80"/>
      <c r="E130" s="10"/>
      <c r="F130" s="11"/>
      <c r="G130" s="80"/>
      <c r="H130" s="10"/>
      <c r="I130" s="11"/>
      <c r="J130" s="80"/>
      <c r="K130" s="10"/>
      <c r="L130" s="11"/>
      <c r="M130" s="10"/>
      <c r="N130" s="11"/>
      <c r="O130" s="10"/>
      <c r="P130" s="11"/>
      <c r="Q130" s="10"/>
      <c r="R130" s="10"/>
      <c r="S130" s="11"/>
      <c r="T130" s="10"/>
      <c r="U130" s="10"/>
    </row>
    <row r="131" spans="1:21" ht="17" thickBot="1" x14ac:dyDescent="0.25">
      <c r="A131" s="5">
        <v>44020</v>
      </c>
      <c r="B131" s="6">
        <v>129</v>
      </c>
      <c r="C131" s="12"/>
      <c r="D131" s="79"/>
      <c r="E131" s="13"/>
      <c r="F131" s="14"/>
      <c r="G131" s="79"/>
      <c r="H131" s="13"/>
      <c r="I131" s="14"/>
      <c r="J131" s="79"/>
      <c r="K131" s="13"/>
      <c r="L131" s="14"/>
      <c r="M131" s="13"/>
      <c r="N131" s="14"/>
      <c r="O131" s="13"/>
      <c r="P131" s="14"/>
      <c r="Q131" s="13"/>
      <c r="R131" s="13"/>
      <c r="S131" s="14"/>
      <c r="T131" s="13"/>
      <c r="U131" s="13"/>
    </row>
    <row r="132" spans="1:21" ht="17" thickBot="1" x14ac:dyDescent="0.25">
      <c r="A132" s="5">
        <v>44021</v>
      </c>
      <c r="B132" s="6">
        <v>130</v>
      </c>
      <c r="C132" s="9"/>
      <c r="D132" s="80"/>
      <c r="E132" s="10"/>
      <c r="F132" s="11"/>
      <c r="G132" s="80"/>
      <c r="H132" s="10"/>
      <c r="I132" s="11"/>
      <c r="J132" s="80"/>
      <c r="K132" s="10"/>
      <c r="L132" s="11"/>
      <c r="M132" s="10"/>
      <c r="N132" s="11"/>
      <c r="O132" s="10"/>
      <c r="P132" s="11"/>
      <c r="Q132" s="10"/>
      <c r="R132" s="10"/>
      <c r="S132" s="11"/>
      <c r="T132" s="10"/>
      <c r="U132" s="10"/>
    </row>
    <row r="133" spans="1:21" ht="17" thickBot="1" x14ac:dyDescent="0.25">
      <c r="A133" s="5">
        <v>44022</v>
      </c>
      <c r="B133" s="6">
        <v>131</v>
      </c>
      <c r="C133" s="12"/>
      <c r="D133" s="79"/>
      <c r="E133" s="13"/>
      <c r="F133" s="14"/>
      <c r="G133" s="79"/>
      <c r="H133" s="13"/>
      <c r="I133" s="14"/>
      <c r="J133" s="79"/>
      <c r="K133" s="13"/>
      <c r="L133" s="14"/>
      <c r="M133" s="13"/>
      <c r="N133" s="14"/>
      <c r="O133" s="13"/>
      <c r="P133" s="14"/>
      <c r="Q133" s="13"/>
      <c r="R133" s="13"/>
      <c r="S133" s="14"/>
      <c r="T133" s="13"/>
      <c r="U133" s="13"/>
    </row>
    <row r="134" spans="1:21" ht="17" thickBot="1" x14ac:dyDescent="0.25">
      <c r="A134" s="5">
        <v>44023</v>
      </c>
      <c r="B134" s="6">
        <v>132</v>
      </c>
      <c r="C134" s="9"/>
      <c r="D134" s="80"/>
      <c r="E134" s="10"/>
      <c r="F134" s="11"/>
      <c r="G134" s="80"/>
      <c r="H134" s="10"/>
      <c r="I134" s="11"/>
      <c r="J134" s="80"/>
      <c r="K134" s="10"/>
      <c r="L134" s="11"/>
      <c r="M134" s="10"/>
      <c r="N134" s="11"/>
      <c r="O134" s="10"/>
      <c r="P134" s="11"/>
      <c r="Q134" s="10"/>
      <c r="R134" s="10"/>
      <c r="S134" s="11"/>
      <c r="T134" s="10"/>
      <c r="U134" s="10"/>
    </row>
    <row r="135" spans="1:21" ht="17" thickBot="1" x14ac:dyDescent="0.25">
      <c r="A135" s="5">
        <v>44024</v>
      </c>
      <c r="B135" s="6">
        <v>133</v>
      </c>
      <c r="C135" s="12"/>
      <c r="D135" s="79"/>
      <c r="E135" s="13"/>
      <c r="F135" s="14"/>
      <c r="G135" s="79"/>
      <c r="H135" s="13"/>
      <c r="I135" s="14"/>
      <c r="J135" s="79"/>
      <c r="K135" s="13"/>
      <c r="L135" s="14"/>
      <c r="M135" s="13"/>
      <c r="N135" s="14"/>
      <c r="O135" s="13"/>
      <c r="P135" s="14"/>
      <c r="Q135" s="13"/>
      <c r="R135" s="13"/>
      <c r="S135" s="14"/>
      <c r="T135" s="13"/>
      <c r="U135" s="13"/>
    </row>
    <row r="136" spans="1:21" ht="17" thickBot="1" x14ac:dyDescent="0.25">
      <c r="A136" s="5">
        <v>44025</v>
      </c>
      <c r="B136" s="6">
        <v>134</v>
      </c>
      <c r="C136" s="9"/>
      <c r="D136" s="80"/>
      <c r="E136" s="10"/>
      <c r="F136" s="11"/>
      <c r="G136" s="80"/>
      <c r="H136" s="10"/>
      <c r="I136" s="11"/>
      <c r="J136" s="80"/>
      <c r="K136" s="10"/>
      <c r="L136" s="11"/>
      <c r="M136" s="10"/>
      <c r="N136" s="11"/>
      <c r="O136" s="10"/>
      <c r="P136" s="11"/>
      <c r="Q136" s="10"/>
      <c r="R136" s="10"/>
      <c r="S136" s="11"/>
      <c r="T136" s="10"/>
      <c r="U136" s="10"/>
    </row>
    <row r="137" spans="1:21" ht="17" thickBot="1" x14ac:dyDescent="0.25">
      <c r="A137" s="5">
        <v>44026</v>
      </c>
      <c r="B137" s="6">
        <v>135</v>
      </c>
      <c r="C137" s="12"/>
      <c r="D137" s="79"/>
      <c r="E137" s="13"/>
      <c r="F137" s="14"/>
      <c r="G137" s="79"/>
      <c r="H137" s="13"/>
      <c r="I137" s="14"/>
      <c r="J137" s="79"/>
      <c r="K137" s="13"/>
      <c r="L137" s="14"/>
      <c r="M137" s="13"/>
      <c r="N137" s="14"/>
      <c r="O137" s="13"/>
      <c r="P137" s="14"/>
      <c r="Q137" s="13"/>
      <c r="R137" s="13"/>
      <c r="S137" s="14"/>
      <c r="T137" s="13"/>
      <c r="U137" s="13"/>
    </row>
    <row r="138" spans="1:21" ht="17" thickBot="1" x14ac:dyDescent="0.25">
      <c r="A138" s="5">
        <v>44027</v>
      </c>
      <c r="B138" s="6">
        <v>136</v>
      </c>
      <c r="C138" s="9"/>
      <c r="D138" s="80"/>
      <c r="E138" s="10"/>
      <c r="F138" s="11"/>
      <c r="G138" s="80"/>
      <c r="H138" s="10"/>
      <c r="I138" s="11"/>
      <c r="J138" s="80"/>
      <c r="K138" s="10"/>
      <c r="L138" s="11"/>
      <c r="M138" s="10"/>
      <c r="N138" s="11"/>
      <c r="O138" s="10"/>
      <c r="P138" s="11"/>
      <c r="Q138" s="10"/>
      <c r="R138" s="10"/>
      <c r="S138" s="11"/>
      <c r="T138" s="10"/>
      <c r="U138" s="10"/>
    </row>
    <row r="139" spans="1:21" ht="17" thickBot="1" x14ac:dyDescent="0.25">
      <c r="A139" s="5">
        <v>44028</v>
      </c>
      <c r="B139" s="6">
        <v>137</v>
      </c>
      <c r="C139" s="12"/>
      <c r="D139" s="79"/>
      <c r="E139" s="13"/>
      <c r="F139" s="14"/>
      <c r="G139" s="79"/>
      <c r="H139" s="13"/>
      <c r="I139" s="14"/>
      <c r="J139" s="79"/>
      <c r="K139" s="13"/>
      <c r="L139" s="14"/>
      <c r="M139" s="13"/>
      <c r="N139" s="14"/>
      <c r="O139" s="13"/>
      <c r="P139" s="14"/>
      <c r="Q139" s="13"/>
      <c r="R139" s="13"/>
      <c r="S139" s="14"/>
      <c r="T139" s="13"/>
      <c r="U139" s="13"/>
    </row>
    <row r="140" spans="1:21" ht="17" thickBot="1" x14ac:dyDescent="0.25">
      <c r="A140" s="5">
        <v>44029</v>
      </c>
      <c r="B140" s="6">
        <v>138</v>
      </c>
      <c r="C140" s="9"/>
      <c r="D140" s="80"/>
      <c r="E140" s="10"/>
      <c r="F140" s="11"/>
      <c r="G140" s="80"/>
      <c r="H140" s="10"/>
      <c r="I140" s="11"/>
      <c r="J140" s="80"/>
      <c r="K140" s="10"/>
      <c r="L140" s="11"/>
      <c r="M140" s="10"/>
      <c r="N140" s="11"/>
      <c r="O140" s="10"/>
      <c r="P140" s="11"/>
      <c r="Q140" s="10"/>
      <c r="R140" s="10"/>
      <c r="S140" s="11"/>
      <c r="T140" s="10"/>
      <c r="U140" s="10"/>
    </row>
    <row r="141" spans="1:21" ht="17" thickBot="1" x14ac:dyDescent="0.25">
      <c r="A141" s="5">
        <v>44030</v>
      </c>
      <c r="B141" s="6">
        <v>139</v>
      </c>
      <c r="C141" s="12"/>
      <c r="D141" s="79"/>
      <c r="E141" s="13"/>
      <c r="F141" s="14"/>
      <c r="G141" s="79"/>
      <c r="H141" s="13"/>
      <c r="I141" s="14"/>
      <c r="J141" s="79"/>
      <c r="K141" s="13"/>
      <c r="L141" s="14"/>
      <c r="M141" s="13"/>
      <c r="N141" s="14"/>
      <c r="O141" s="13"/>
      <c r="P141" s="14"/>
      <c r="Q141" s="13"/>
      <c r="R141" s="13"/>
      <c r="S141" s="14"/>
      <c r="T141" s="13"/>
      <c r="U141" s="13"/>
    </row>
    <row r="142" spans="1:21" ht="17" thickBot="1" x14ac:dyDescent="0.25">
      <c r="A142" s="5">
        <v>44031</v>
      </c>
      <c r="B142" s="6">
        <v>140</v>
      </c>
      <c r="C142" s="9"/>
      <c r="D142" s="80"/>
      <c r="E142" s="10"/>
      <c r="F142" s="11"/>
      <c r="G142" s="80"/>
      <c r="H142" s="10"/>
      <c r="I142" s="11"/>
      <c r="J142" s="80"/>
      <c r="K142" s="10"/>
      <c r="L142" s="11"/>
      <c r="M142" s="10"/>
      <c r="N142" s="11"/>
      <c r="O142" s="10"/>
      <c r="P142" s="11"/>
      <c r="Q142" s="10"/>
      <c r="R142" s="10"/>
      <c r="S142" s="11"/>
      <c r="T142" s="10"/>
      <c r="U142" s="10"/>
    </row>
    <row r="143" spans="1:21" ht="17" thickBot="1" x14ac:dyDescent="0.25">
      <c r="A143" s="5">
        <v>44032</v>
      </c>
      <c r="B143" s="6">
        <v>141</v>
      </c>
      <c r="C143" s="12"/>
      <c r="D143" s="79"/>
      <c r="E143" s="13"/>
      <c r="F143" s="14"/>
      <c r="G143" s="79"/>
      <c r="H143" s="13"/>
      <c r="I143" s="14"/>
      <c r="J143" s="79"/>
      <c r="K143" s="13"/>
      <c r="L143" s="14"/>
      <c r="M143" s="13"/>
      <c r="N143" s="14"/>
      <c r="O143" s="13"/>
      <c r="P143" s="14"/>
      <c r="Q143" s="13"/>
      <c r="R143" s="13"/>
      <c r="S143" s="14"/>
      <c r="T143" s="13"/>
      <c r="U143" s="13"/>
    </row>
    <row r="144" spans="1:21" ht="17" thickBot="1" x14ac:dyDescent="0.25">
      <c r="A144" s="5">
        <v>44033</v>
      </c>
      <c r="B144" s="6">
        <v>142</v>
      </c>
      <c r="C144" s="9"/>
      <c r="D144" s="80"/>
      <c r="E144" s="10"/>
      <c r="F144" s="11"/>
      <c r="G144" s="80"/>
      <c r="H144" s="10"/>
      <c r="I144" s="11"/>
      <c r="J144" s="80"/>
      <c r="K144" s="10"/>
      <c r="L144" s="11"/>
      <c r="M144" s="10"/>
      <c r="N144" s="11"/>
      <c r="O144" s="10"/>
      <c r="P144" s="11"/>
      <c r="Q144" s="10"/>
      <c r="R144" s="10"/>
      <c r="S144" s="11"/>
      <c r="T144" s="10"/>
      <c r="U144" s="10"/>
    </row>
    <row r="145" spans="1:21" ht="17" thickBot="1" x14ac:dyDescent="0.25">
      <c r="A145" s="5">
        <v>44034</v>
      </c>
      <c r="B145" s="6">
        <v>143</v>
      </c>
      <c r="C145" s="12"/>
      <c r="D145" s="79"/>
      <c r="E145" s="13"/>
      <c r="F145" s="14"/>
      <c r="G145" s="79"/>
      <c r="H145" s="13"/>
      <c r="I145" s="14"/>
      <c r="J145" s="79"/>
      <c r="K145" s="13"/>
      <c r="L145" s="14"/>
      <c r="M145" s="13"/>
      <c r="N145" s="14"/>
      <c r="O145" s="13"/>
      <c r="P145" s="14"/>
      <c r="Q145" s="13"/>
      <c r="R145" s="13"/>
      <c r="S145" s="14"/>
      <c r="T145" s="13"/>
      <c r="U145" s="13"/>
    </row>
    <row r="146" spans="1:21" ht="17" thickBot="1" x14ac:dyDescent="0.25">
      <c r="A146" s="5">
        <v>44035</v>
      </c>
      <c r="B146" s="6">
        <v>144</v>
      </c>
      <c r="C146" s="9"/>
      <c r="D146" s="80"/>
      <c r="E146" s="10"/>
      <c r="F146" s="11"/>
      <c r="G146" s="80"/>
      <c r="H146" s="10"/>
      <c r="I146" s="11"/>
      <c r="J146" s="80"/>
      <c r="K146" s="10"/>
      <c r="L146" s="11"/>
      <c r="M146" s="10"/>
      <c r="N146" s="11"/>
      <c r="O146" s="10"/>
      <c r="P146" s="11"/>
      <c r="Q146" s="10"/>
      <c r="R146" s="10"/>
      <c r="S146" s="11"/>
      <c r="T146" s="10"/>
      <c r="U146" s="10"/>
    </row>
    <row r="147" spans="1:21" ht="17" thickBot="1" x14ac:dyDescent="0.25">
      <c r="A147" s="5">
        <v>44036</v>
      </c>
      <c r="B147" s="6">
        <v>145</v>
      </c>
      <c r="C147" s="12"/>
      <c r="D147" s="79"/>
      <c r="E147" s="13"/>
      <c r="F147" s="14"/>
      <c r="G147" s="79"/>
      <c r="H147" s="13"/>
      <c r="I147" s="14"/>
      <c r="J147" s="79"/>
      <c r="K147" s="13"/>
      <c r="L147" s="14"/>
      <c r="M147" s="13"/>
      <c r="N147" s="14"/>
      <c r="O147" s="13"/>
      <c r="P147" s="14"/>
      <c r="Q147" s="13"/>
      <c r="R147" s="13"/>
      <c r="S147" s="14"/>
      <c r="T147" s="13"/>
      <c r="U147" s="13"/>
    </row>
    <row r="148" spans="1:21" ht="17" thickBot="1" x14ac:dyDescent="0.25">
      <c r="A148" s="5">
        <v>44037</v>
      </c>
      <c r="B148" s="6">
        <v>146</v>
      </c>
      <c r="C148" s="9"/>
      <c r="D148" s="80"/>
      <c r="E148" s="10"/>
      <c r="F148" s="11"/>
      <c r="G148" s="80"/>
      <c r="H148" s="10"/>
      <c r="I148" s="11"/>
      <c r="J148" s="80"/>
      <c r="K148" s="10"/>
      <c r="L148" s="11"/>
      <c r="M148" s="10"/>
      <c r="N148" s="11"/>
      <c r="O148" s="10"/>
      <c r="P148" s="11"/>
      <c r="Q148" s="10"/>
      <c r="R148" s="10"/>
      <c r="S148" s="11"/>
      <c r="T148" s="10"/>
      <c r="U148" s="10"/>
    </row>
    <row r="149" spans="1:21" ht="17" thickBot="1" x14ac:dyDescent="0.25">
      <c r="A149" s="5">
        <v>44038</v>
      </c>
      <c r="B149" s="6">
        <v>147</v>
      </c>
      <c r="C149" s="12"/>
      <c r="D149" s="79"/>
      <c r="E149" s="13"/>
      <c r="F149" s="14"/>
      <c r="G149" s="79"/>
      <c r="H149" s="13"/>
      <c r="I149" s="14"/>
      <c r="J149" s="79"/>
      <c r="K149" s="13"/>
      <c r="L149" s="14"/>
      <c r="M149" s="13"/>
      <c r="N149" s="14"/>
      <c r="O149" s="13"/>
      <c r="P149" s="14"/>
      <c r="Q149" s="13"/>
      <c r="R149" s="13"/>
      <c r="S149" s="14"/>
      <c r="T149" s="13"/>
      <c r="U149" s="13"/>
    </row>
    <row r="150" spans="1:21" ht="17" thickBot="1" x14ac:dyDescent="0.25">
      <c r="A150" s="5">
        <v>44039</v>
      </c>
      <c r="B150" s="6">
        <v>148</v>
      </c>
      <c r="C150" s="9"/>
      <c r="D150" s="80"/>
      <c r="E150" s="10"/>
      <c r="F150" s="11"/>
      <c r="G150" s="80"/>
      <c r="H150" s="10"/>
      <c r="I150" s="11"/>
      <c r="J150" s="80"/>
      <c r="K150" s="10"/>
      <c r="L150" s="11"/>
      <c r="M150" s="10"/>
      <c r="N150" s="11"/>
      <c r="O150" s="10"/>
      <c r="P150" s="11"/>
      <c r="Q150" s="10"/>
      <c r="R150" s="10"/>
      <c r="S150" s="11"/>
      <c r="T150" s="10"/>
      <c r="U150" s="10"/>
    </row>
    <row r="151" spans="1:21" ht="17" thickBot="1" x14ac:dyDescent="0.25">
      <c r="A151" s="5">
        <v>44040</v>
      </c>
      <c r="B151" s="6">
        <v>149</v>
      </c>
      <c r="C151" s="12"/>
      <c r="D151" s="79"/>
      <c r="E151" s="13"/>
      <c r="F151" s="14"/>
      <c r="G151" s="79"/>
      <c r="H151" s="13"/>
      <c r="I151" s="14"/>
      <c r="J151" s="79"/>
      <c r="K151" s="13"/>
      <c r="L151" s="14"/>
      <c r="M151" s="13"/>
      <c r="N151" s="14"/>
      <c r="O151" s="13"/>
      <c r="P151" s="14"/>
      <c r="Q151" s="13"/>
      <c r="R151" s="13"/>
      <c r="S151" s="14"/>
      <c r="T151" s="13"/>
      <c r="U151" s="13"/>
    </row>
    <row r="152" spans="1:21" ht="17" thickBot="1" x14ac:dyDescent="0.25">
      <c r="A152" s="5">
        <v>44041</v>
      </c>
      <c r="B152" s="6">
        <v>150</v>
      </c>
      <c r="C152" s="9"/>
      <c r="D152" s="80"/>
      <c r="E152" s="10"/>
      <c r="F152" s="11"/>
      <c r="G152" s="80"/>
      <c r="H152" s="10"/>
      <c r="I152" s="11"/>
      <c r="J152" s="80"/>
      <c r="K152" s="10"/>
      <c r="L152" s="11"/>
      <c r="M152" s="10"/>
      <c r="N152" s="11"/>
      <c r="O152" s="10"/>
      <c r="P152" s="11"/>
      <c r="Q152" s="10"/>
      <c r="R152" s="10"/>
      <c r="S152" s="11"/>
      <c r="T152" s="10"/>
      <c r="U152" s="10"/>
    </row>
    <row r="153" spans="1:21" ht="17" thickBot="1" x14ac:dyDescent="0.25">
      <c r="A153" s="5">
        <v>44042</v>
      </c>
      <c r="B153" s="6">
        <v>151</v>
      </c>
      <c r="C153" s="12"/>
      <c r="D153" s="79"/>
      <c r="E153" s="13"/>
      <c r="F153" s="14"/>
      <c r="G153" s="79"/>
      <c r="H153" s="13"/>
      <c r="I153" s="14"/>
      <c r="J153" s="79"/>
      <c r="K153" s="13"/>
      <c r="L153" s="14"/>
      <c r="M153" s="13"/>
      <c r="N153" s="14"/>
      <c r="O153" s="13"/>
      <c r="P153" s="14"/>
      <c r="Q153" s="13"/>
      <c r="R153" s="13"/>
      <c r="S153" s="14"/>
      <c r="T153" s="13"/>
      <c r="U153" s="13"/>
    </row>
    <row r="154" spans="1:21" ht="17" thickBot="1" x14ac:dyDescent="0.25">
      <c r="A154" s="5">
        <v>44043</v>
      </c>
      <c r="B154" s="6">
        <v>152</v>
      </c>
      <c r="C154" s="9"/>
      <c r="D154" s="80"/>
      <c r="E154" s="10"/>
      <c r="F154" s="11"/>
      <c r="G154" s="80"/>
      <c r="H154" s="10"/>
      <c r="I154" s="11"/>
      <c r="J154" s="80"/>
      <c r="K154" s="10"/>
      <c r="L154" s="11"/>
      <c r="M154" s="10"/>
      <c r="N154" s="11"/>
      <c r="O154" s="10"/>
      <c r="P154" s="11"/>
      <c r="Q154" s="10"/>
      <c r="R154" s="10"/>
      <c r="S154" s="11"/>
      <c r="T154" s="10"/>
      <c r="U154" s="10"/>
    </row>
    <row r="155" spans="1:21" ht="17" thickBot="1" x14ac:dyDescent="0.25">
      <c r="A155" s="5">
        <v>44044</v>
      </c>
      <c r="B155" s="6">
        <v>153</v>
      </c>
      <c r="C155" s="12"/>
      <c r="D155" s="79"/>
      <c r="E155" s="13"/>
      <c r="F155" s="14"/>
      <c r="G155" s="79"/>
      <c r="H155" s="13"/>
      <c r="I155" s="14"/>
      <c r="J155" s="79"/>
      <c r="K155" s="13"/>
      <c r="L155" s="14"/>
      <c r="M155" s="13"/>
      <c r="N155" s="14"/>
      <c r="O155" s="13"/>
      <c r="P155" s="14"/>
      <c r="Q155" s="13"/>
      <c r="R155" s="13"/>
      <c r="S155" s="14"/>
      <c r="T155" s="13"/>
      <c r="U155" s="13"/>
    </row>
    <row r="156" spans="1:21" ht="17" thickBot="1" x14ac:dyDescent="0.25">
      <c r="A156" s="5">
        <v>44045</v>
      </c>
      <c r="B156" s="6">
        <v>154</v>
      </c>
      <c r="C156" s="9"/>
      <c r="D156" s="80"/>
      <c r="E156" s="10"/>
      <c r="F156" s="11"/>
      <c r="G156" s="80"/>
      <c r="H156" s="10"/>
      <c r="I156" s="11"/>
      <c r="J156" s="80"/>
      <c r="K156" s="10"/>
      <c r="L156" s="11"/>
      <c r="M156" s="10"/>
      <c r="N156" s="11"/>
      <c r="O156" s="10"/>
      <c r="P156" s="11"/>
      <c r="Q156" s="10"/>
      <c r="R156" s="10"/>
      <c r="S156" s="11"/>
      <c r="T156" s="10"/>
      <c r="U156" s="10"/>
    </row>
    <row r="157" spans="1:21" ht="17" thickBot="1" x14ac:dyDescent="0.25">
      <c r="A157" s="5">
        <v>44046</v>
      </c>
      <c r="B157" s="6">
        <v>155</v>
      </c>
      <c r="C157" s="12"/>
      <c r="D157" s="79"/>
      <c r="E157" s="13"/>
      <c r="F157" s="14"/>
      <c r="G157" s="79"/>
      <c r="H157" s="13"/>
      <c r="I157" s="14"/>
      <c r="J157" s="79"/>
      <c r="K157" s="13"/>
      <c r="L157" s="14"/>
      <c r="M157" s="13"/>
      <c r="N157" s="14"/>
      <c r="O157" s="13"/>
      <c r="P157" s="14"/>
      <c r="Q157" s="13"/>
      <c r="R157" s="13"/>
      <c r="S157" s="14"/>
      <c r="T157" s="13"/>
      <c r="U157" s="13"/>
    </row>
    <row r="158" spans="1:21" ht="17" thickBot="1" x14ac:dyDescent="0.25">
      <c r="A158" s="5">
        <v>44047</v>
      </c>
      <c r="B158" s="6">
        <v>156</v>
      </c>
      <c r="C158" s="9"/>
      <c r="D158" s="80"/>
      <c r="E158" s="10"/>
      <c r="F158" s="11"/>
      <c r="G158" s="80"/>
      <c r="H158" s="10"/>
      <c r="I158" s="11"/>
      <c r="J158" s="80"/>
      <c r="K158" s="10"/>
      <c r="L158" s="11"/>
      <c r="M158" s="10"/>
      <c r="N158" s="11"/>
      <c r="O158" s="10"/>
      <c r="P158" s="11"/>
      <c r="Q158" s="10"/>
      <c r="R158" s="10"/>
      <c r="S158" s="11"/>
      <c r="T158" s="10"/>
      <c r="U158" s="10"/>
    </row>
    <row r="159" spans="1:21" ht="17" thickBot="1" x14ac:dyDescent="0.25">
      <c r="A159" s="5">
        <v>44048</v>
      </c>
      <c r="B159" s="6">
        <v>157</v>
      </c>
      <c r="C159" s="12"/>
      <c r="D159" s="79"/>
      <c r="E159" s="13"/>
      <c r="F159" s="14"/>
      <c r="G159" s="79"/>
      <c r="H159" s="13"/>
      <c r="I159" s="14"/>
      <c r="J159" s="79"/>
      <c r="K159" s="13"/>
      <c r="L159" s="14"/>
      <c r="M159" s="13"/>
      <c r="N159" s="14"/>
      <c r="O159" s="13"/>
      <c r="P159" s="14"/>
      <c r="Q159" s="13"/>
      <c r="R159" s="13"/>
      <c r="S159" s="14"/>
      <c r="T159" s="13"/>
      <c r="U159" s="13"/>
    </row>
    <row r="160" spans="1:21" ht="17" thickBot="1" x14ac:dyDescent="0.25">
      <c r="A160" s="5">
        <v>44049</v>
      </c>
      <c r="B160" s="6">
        <v>158</v>
      </c>
      <c r="C160" s="9"/>
      <c r="D160" s="80"/>
      <c r="E160" s="10"/>
      <c r="F160" s="11"/>
      <c r="G160" s="80"/>
      <c r="H160" s="10"/>
      <c r="I160" s="11"/>
      <c r="J160" s="80"/>
      <c r="K160" s="10"/>
      <c r="L160" s="11"/>
      <c r="M160" s="10"/>
      <c r="N160" s="11"/>
      <c r="O160" s="10"/>
      <c r="P160" s="11"/>
      <c r="Q160" s="10"/>
      <c r="R160" s="10"/>
      <c r="S160" s="11"/>
      <c r="T160" s="10"/>
      <c r="U160" s="10"/>
    </row>
    <row r="161" spans="1:21" ht="17" thickBot="1" x14ac:dyDescent="0.25">
      <c r="A161" s="5">
        <v>44050</v>
      </c>
      <c r="B161" s="6">
        <v>159</v>
      </c>
      <c r="C161" s="12"/>
      <c r="D161" s="79"/>
      <c r="E161" s="13"/>
      <c r="F161" s="14"/>
      <c r="G161" s="79"/>
      <c r="H161" s="13"/>
      <c r="I161" s="14"/>
      <c r="J161" s="79"/>
      <c r="K161" s="13"/>
      <c r="L161" s="14"/>
      <c r="M161" s="13"/>
      <c r="N161" s="14"/>
      <c r="O161" s="13"/>
      <c r="P161" s="14"/>
      <c r="Q161" s="13"/>
      <c r="R161" s="13"/>
      <c r="S161" s="14"/>
      <c r="T161" s="13"/>
      <c r="U161" s="13"/>
    </row>
    <row r="162" spans="1:21" ht="17" thickBot="1" x14ac:dyDescent="0.25">
      <c r="A162" s="5">
        <v>44051</v>
      </c>
      <c r="B162" s="6">
        <v>160</v>
      </c>
      <c r="C162" s="9"/>
      <c r="D162" s="80"/>
      <c r="E162" s="10"/>
      <c r="F162" s="11"/>
      <c r="G162" s="80"/>
      <c r="H162" s="10"/>
      <c r="I162" s="11"/>
      <c r="J162" s="80"/>
      <c r="K162" s="10"/>
      <c r="L162" s="11"/>
      <c r="M162" s="10"/>
      <c r="N162" s="11"/>
      <c r="O162" s="10"/>
      <c r="P162" s="11"/>
      <c r="Q162" s="10"/>
      <c r="R162" s="10"/>
      <c r="S162" s="11"/>
      <c r="T162" s="10"/>
      <c r="U162" s="10"/>
    </row>
    <row r="163" spans="1:21" ht="17" thickBot="1" x14ac:dyDescent="0.25">
      <c r="A163" s="5">
        <v>44052</v>
      </c>
      <c r="B163" s="6">
        <v>161</v>
      </c>
      <c r="C163" s="12"/>
      <c r="D163" s="79"/>
      <c r="E163" s="13"/>
      <c r="F163" s="14"/>
      <c r="G163" s="79"/>
      <c r="H163" s="13"/>
      <c r="I163" s="14"/>
      <c r="J163" s="79"/>
      <c r="K163" s="13"/>
      <c r="L163" s="14"/>
      <c r="M163" s="13"/>
      <c r="N163" s="14"/>
      <c r="O163" s="13"/>
      <c r="P163" s="14"/>
      <c r="Q163" s="13"/>
      <c r="R163" s="13"/>
      <c r="S163" s="14"/>
      <c r="T163" s="13"/>
      <c r="U163" s="13"/>
    </row>
    <row r="164" spans="1:21" ht="17" thickBot="1" x14ac:dyDescent="0.25">
      <c r="A164" s="5">
        <v>44053</v>
      </c>
      <c r="B164" s="6">
        <v>162</v>
      </c>
      <c r="C164" s="9"/>
      <c r="D164" s="80"/>
      <c r="E164" s="10"/>
      <c r="F164" s="11"/>
      <c r="G164" s="80"/>
      <c r="H164" s="10"/>
      <c r="I164" s="11"/>
      <c r="J164" s="80"/>
      <c r="K164" s="10"/>
      <c r="L164" s="11"/>
      <c r="M164" s="10"/>
      <c r="N164" s="11"/>
      <c r="O164" s="10"/>
      <c r="P164" s="11"/>
      <c r="Q164" s="10"/>
      <c r="R164" s="10"/>
      <c r="S164" s="11"/>
      <c r="T164" s="10"/>
      <c r="U164" s="10"/>
    </row>
    <row r="165" spans="1:21" ht="17" thickBot="1" x14ac:dyDescent="0.25">
      <c r="A165" s="5">
        <v>44054</v>
      </c>
      <c r="B165" s="6">
        <v>163</v>
      </c>
      <c r="C165" s="12"/>
      <c r="D165" s="79"/>
      <c r="E165" s="13"/>
      <c r="F165" s="14"/>
      <c r="G165" s="79"/>
      <c r="H165" s="13"/>
      <c r="I165" s="14"/>
      <c r="J165" s="79"/>
      <c r="K165" s="13"/>
      <c r="L165" s="14"/>
      <c r="M165" s="13"/>
      <c r="N165" s="14"/>
      <c r="O165" s="13"/>
      <c r="P165" s="14"/>
      <c r="Q165" s="13"/>
      <c r="R165" s="13"/>
      <c r="S165" s="14"/>
      <c r="T165" s="13"/>
      <c r="U165" s="13"/>
    </row>
    <row r="166" spans="1:21" ht="17" thickBot="1" x14ac:dyDescent="0.25">
      <c r="A166" s="5">
        <v>44055</v>
      </c>
      <c r="B166" s="6">
        <v>164</v>
      </c>
      <c r="C166" s="9"/>
      <c r="D166" s="80"/>
      <c r="E166" s="10"/>
      <c r="F166" s="11"/>
      <c r="G166" s="80"/>
      <c r="H166" s="10"/>
      <c r="I166" s="11"/>
      <c r="J166" s="80"/>
      <c r="K166" s="10"/>
      <c r="L166" s="11"/>
      <c r="M166" s="10"/>
      <c r="N166" s="11"/>
      <c r="O166" s="10"/>
      <c r="P166" s="11"/>
      <c r="Q166" s="10"/>
      <c r="R166" s="10"/>
      <c r="S166" s="11"/>
      <c r="T166" s="10"/>
      <c r="U166" s="10"/>
    </row>
    <row r="167" spans="1:21" ht="17" thickBot="1" x14ac:dyDescent="0.25">
      <c r="A167" s="5">
        <v>44056</v>
      </c>
      <c r="B167" s="6">
        <v>165</v>
      </c>
      <c r="C167" s="12"/>
      <c r="D167" s="79"/>
      <c r="E167" s="13"/>
      <c r="F167" s="14"/>
      <c r="G167" s="79"/>
      <c r="H167" s="13"/>
      <c r="I167" s="14"/>
      <c r="J167" s="79"/>
      <c r="K167" s="13"/>
      <c r="L167" s="14"/>
      <c r="M167" s="13"/>
      <c r="N167" s="14"/>
      <c r="O167" s="13"/>
      <c r="P167" s="14"/>
      <c r="Q167" s="13"/>
      <c r="R167" s="13"/>
      <c r="S167" s="14"/>
      <c r="T167" s="13"/>
      <c r="U167" s="13"/>
    </row>
    <row r="168" spans="1:21" ht="17" thickBot="1" x14ac:dyDescent="0.25">
      <c r="A168" s="5">
        <v>44057</v>
      </c>
      <c r="B168" s="6">
        <v>166</v>
      </c>
      <c r="C168" s="9"/>
      <c r="D168" s="80"/>
      <c r="E168" s="10"/>
      <c r="F168" s="11"/>
      <c r="G168" s="80"/>
      <c r="H168" s="10"/>
      <c r="I168" s="11"/>
      <c r="J168" s="80"/>
      <c r="K168" s="10"/>
      <c r="L168" s="11"/>
      <c r="M168" s="10"/>
      <c r="N168" s="11"/>
      <c r="O168" s="10"/>
      <c r="P168" s="11"/>
      <c r="Q168" s="10"/>
      <c r="R168" s="10"/>
      <c r="S168" s="11"/>
      <c r="T168" s="10"/>
      <c r="U168" s="10"/>
    </row>
    <row r="169" spans="1:21" ht="17" thickBot="1" x14ac:dyDescent="0.25">
      <c r="A169" s="5">
        <v>44058</v>
      </c>
      <c r="B169" s="6">
        <v>167</v>
      </c>
      <c r="C169" s="12"/>
      <c r="D169" s="79"/>
      <c r="E169" s="13"/>
      <c r="F169" s="14"/>
      <c r="G169" s="79"/>
      <c r="H169" s="13"/>
      <c r="I169" s="14"/>
      <c r="J169" s="79"/>
      <c r="K169" s="13"/>
      <c r="L169" s="14"/>
      <c r="M169" s="13"/>
      <c r="N169" s="14"/>
      <c r="O169" s="13"/>
      <c r="P169" s="14"/>
      <c r="Q169" s="13"/>
      <c r="R169" s="13"/>
      <c r="S169" s="14"/>
      <c r="T169" s="13"/>
      <c r="U169" s="13"/>
    </row>
    <row r="170" spans="1:21" ht="17" thickBot="1" x14ac:dyDescent="0.25">
      <c r="A170" s="5">
        <v>44059</v>
      </c>
      <c r="B170" s="6">
        <v>168</v>
      </c>
      <c r="C170" s="9"/>
      <c r="D170" s="80"/>
      <c r="E170" s="10"/>
      <c r="F170" s="11"/>
      <c r="G170" s="80"/>
      <c r="H170" s="10"/>
      <c r="I170" s="11"/>
      <c r="J170" s="80"/>
      <c r="K170" s="10"/>
      <c r="L170" s="11"/>
      <c r="M170" s="10"/>
      <c r="N170" s="11"/>
      <c r="O170" s="10"/>
      <c r="P170" s="11"/>
      <c r="Q170" s="10"/>
      <c r="R170" s="10"/>
      <c r="S170" s="11"/>
      <c r="T170" s="10"/>
      <c r="U170" s="10"/>
    </row>
    <row r="171" spans="1:21" ht="17" thickBot="1" x14ac:dyDescent="0.25">
      <c r="A171" s="5">
        <v>44060</v>
      </c>
      <c r="B171" s="6">
        <v>169</v>
      </c>
      <c r="C171" s="12"/>
      <c r="D171" s="79"/>
      <c r="E171" s="13"/>
      <c r="F171" s="14"/>
      <c r="G171" s="79"/>
      <c r="H171" s="13"/>
      <c r="I171" s="14"/>
      <c r="J171" s="79"/>
      <c r="K171" s="13"/>
      <c r="L171" s="14"/>
      <c r="M171" s="13"/>
      <c r="N171" s="14"/>
      <c r="O171" s="13"/>
      <c r="P171" s="14"/>
      <c r="Q171" s="13"/>
      <c r="R171" s="13"/>
      <c r="S171" s="14"/>
      <c r="T171" s="13"/>
      <c r="U171" s="13"/>
    </row>
    <row r="172" spans="1:21" ht="17" thickBot="1" x14ac:dyDescent="0.25">
      <c r="A172" s="5">
        <v>44061</v>
      </c>
      <c r="B172" s="6">
        <v>170</v>
      </c>
      <c r="C172" s="9"/>
      <c r="D172" s="80"/>
      <c r="E172" s="10"/>
      <c r="F172" s="11"/>
      <c r="G172" s="80"/>
      <c r="H172" s="10"/>
      <c r="I172" s="11"/>
      <c r="J172" s="80"/>
      <c r="K172" s="10"/>
      <c r="L172" s="11"/>
      <c r="M172" s="10"/>
      <c r="N172" s="11"/>
      <c r="O172" s="10"/>
      <c r="P172" s="11"/>
      <c r="Q172" s="10"/>
      <c r="R172" s="10"/>
      <c r="S172" s="11"/>
      <c r="T172" s="10"/>
      <c r="U172" s="10"/>
    </row>
    <row r="173" spans="1:21" ht="17" thickBot="1" x14ac:dyDescent="0.25">
      <c r="A173" s="5">
        <v>44062</v>
      </c>
      <c r="B173" s="6">
        <v>171</v>
      </c>
      <c r="C173" s="12"/>
      <c r="D173" s="79"/>
      <c r="E173" s="13"/>
      <c r="F173" s="14"/>
      <c r="G173" s="79"/>
      <c r="H173" s="13"/>
      <c r="I173" s="14"/>
      <c r="J173" s="79"/>
      <c r="K173" s="13"/>
      <c r="L173" s="14"/>
      <c r="M173" s="13"/>
      <c r="N173" s="14"/>
      <c r="O173" s="13"/>
      <c r="P173" s="14"/>
      <c r="Q173" s="13"/>
      <c r="R173" s="13"/>
      <c r="S173" s="14"/>
      <c r="T173" s="13"/>
      <c r="U173" s="13"/>
    </row>
    <row r="174" spans="1:21" ht="17" thickBot="1" x14ac:dyDescent="0.25">
      <c r="A174" s="5">
        <v>44063</v>
      </c>
      <c r="B174" s="6">
        <v>172</v>
      </c>
      <c r="C174" s="9"/>
      <c r="D174" s="80"/>
      <c r="E174" s="10"/>
      <c r="F174" s="11"/>
      <c r="G174" s="80"/>
      <c r="H174" s="10"/>
      <c r="I174" s="11"/>
      <c r="J174" s="80"/>
      <c r="K174" s="10"/>
      <c r="L174" s="11"/>
      <c r="M174" s="10"/>
      <c r="N174" s="11"/>
      <c r="O174" s="10"/>
      <c r="P174" s="11"/>
      <c r="Q174" s="10"/>
      <c r="R174" s="10"/>
      <c r="S174" s="11"/>
      <c r="T174" s="10"/>
      <c r="U174" s="10"/>
    </row>
    <row r="175" spans="1:21" ht="17" thickBot="1" x14ac:dyDescent="0.25">
      <c r="A175" s="5">
        <v>44064</v>
      </c>
      <c r="B175" s="6">
        <v>173</v>
      </c>
      <c r="C175" s="12"/>
      <c r="D175" s="79"/>
      <c r="E175" s="13"/>
      <c r="F175" s="14"/>
      <c r="G175" s="79"/>
      <c r="H175" s="13"/>
      <c r="I175" s="14"/>
      <c r="J175" s="79"/>
      <c r="K175" s="13"/>
      <c r="L175" s="14"/>
      <c r="M175" s="13"/>
      <c r="N175" s="14"/>
      <c r="O175" s="13"/>
      <c r="P175" s="14"/>
      <c r="Q175" s="13"/>
      <c r="R175" s="13"/>
      <c r="S175" s="14"/>
      <c r="T175" s="13"/>
      <c r="U175" s="13"/>
    </row>
    <row r="176" spans="1:21" ht="17" thickBot="1" x14ac:dyDescent="0.25">
      <c r="A176" s="5">
        <v>44065</v>
      </c>
      <c r="B176" s="6">
        <v>174</v>
      </c>
      <c r="C176" s="9"/>
      <c r="D176" s="80"/>
      <c r="E176" s="10"/>
      <c r="F176" s="11"/>
      <c r="G176" s="80"/>
      <c r="H176" s="10"/>
      <c r="I176" s="11"/>
      <c r="J176" s="80"/>
      <c r="K176" s="10"/>
      <c r="L176" s="11"/>
      <c r="M176" s="10"/>
      <c r="N176" s="11"/>
      <c r="O176" s="10"/>
      <c r="P176" s="11"/>
      <c r="Q176" s="10"/>
      <c r="R176" s="10"/>
      <c r="S176" s="11"/>
      <c r="T176" s="10"/>
      <c r="U176" s="10"/>
    </row>
    <row r="177" spans="1:21" ht="17" thickBot="1" x14ac:dyDescent="0.25">
      <c r="A177" s="5">
        <v>44066</v>
      </c>
      <c r="B177" s="6">
        <v>175</v>
      </c>
      <c r="C177" s="12"/>
      <c r="D177" s="79"/>
      <c r="E177" s="13"/>
      <c r="F177" s="14"/>
      <c r="G177" s="79"/>
      <c r="H177" s="13"/>
      <c r="I177" s="14"/>
      <c r="J177" s="79"/>
      <c r="K177" s="13"/>
      <c r="L177" s="14"/>
      <c r="M177" s="13"/>
      <c r="N177" s="14"/>
      <c r="O177" s="13"/>
      <c r="P177" s="14"/>
      <c r="Q177" s="13"/>
      <c r="R177" s="13"/>
      <c r="S177" s="14"/>
      <c r="T177" s="13"/>
      <c r="U177" s="13"/>
    </row>
    <row r="178" spans="1:21" ht="17" thickBot="1" x14ac:dyDescent="0.25">
      <c r="A178" s="5">
        <v>44067</v>
      </c>
      <c r="B178" s="6">
        <v>176</v>
      </c>
      <c r="C178" s="9"/>
      <c r="D178" s="80"/>
      <c r="E178" s="10"/>
      <c r="F178" s="11"/>
      <c r="G178" s="80"/>
      <c r="H178" s="10"/>
      <c r="I178" s="11"/>
      <c r="J178" s="80"/>
      <c r="K178" s="10"/>
      <c r="L178" s="11"/>
      <c r="M178" s="10"/>
      <c r="N178" s="11"/>
      <c r="O178" s="10"/>
      <c r="P178" s="11"/>
      <c r="Q178" s="10"/>
      <c r="R178" s="10"/>
      <c r="S178" s="11"/>
      <c r="T178" s="10"/>
      <c r="U178" s="10"/>
    </row>
    <row r="179" spans="1:21" ht="17" thickBot="1" x14ac:dyDescent="0.25">
      <c r="A179" s="5">
        <v>44068</v>
      </c>
      <c r="B179" s="6">
        <v>177</v>
      </c>
      <c r="C179" s="12"/>
      <c r="D179" s="79"/>
      <c r="E179" s="13"/>
      <c r="F179" s="14"/>
      <c r="G179" s="79"/>
      <c r="H179" s="13"/>
      <c r="I179" s="14"/>
      <c r="J179" s="79"/>
      <c r="K179" s="13"/>
      <c r="L179" s="14"/>
      <c r="M179" s="13"/>
      <c r="N179" s="14"/>
      <c r="O179" s="13"/>
      <c r="P179" s="14"/>
      <c r="Q179" s="13"/>
      <c r="R179" s="13"/>
      <c r="S179" s="14"/>
      <c r="T179" s="13"/>
      <c r="U179" s="13"/>
    </row>
    <row r="180" spans="1:21" ht="17" thickBot="1" x14ac:dyDescent="0.25">
      <c r="A180" s="5">
        <v>44069</v>
      </c>
      <c r="B180" s="6">
        <v>178</v>
      </c>
      <c r="C180" s="9"/>
      <c r="D180" s="80"/>
      <c r="E180" s="10"/>
      <c r="F180" s="11"/>
      <c r="G180" s="80"/>
      <c r="H180" s="10"/>
      <c r="I180" s="11"/>
      <c r="J180" s="80"/>
      <c r="K180" s="10"/>
      <c r="L180" s="11"/>
      <c r="M180" s="10"/>
      <c r="N180" s="11"/>
      <c r="O180" s="10"/>
      <c r="P180" s="11"/>
      <c r="Q180" s="10"/>
      <c r="R180" s="10"/>
      <c r="S180" s="11"/>
      <c r="T180" s="10"/>
      <c r="U180" s="10"/>
    </row>
    <row r="181" spans="1:21" ht="17" thickBot="1" x14ac:dyDescent="0.25">
      <c r="A181" s="5">
        <v>44070</v>
      </c>
      <c r="B181" s="6">
        <v>179</v>
      </c>
      <c r="C181" s="12"/>
      <c r="D181" s="79"/>
      <c r="E181" s="13"/>
      <c r="F181" s="14"/>
      <c r="G181" s="79"/>
      <c r="H181" s="13"/>
      <c r="I181" s="14"/>
      <c r="J181" s="79"/>
      <c r="K181" s="13"/>
      <c r="L181" s="14"/>
      <c r="M181" s="13"/>
      <c r="N181" s="14"/>
      <c r="O181" s="13"/>
      <c r="P181" s="14"/>
      <c r="Q181" s="13"/>
      <c r="R181" s="13"/>
      <c r="S181" s="14"/>
      <c r="T181" s="13"/>
      <c r="U181" s="13"/>
    </row>
    <row r="182" spans="1:21" ht="17" thickBot="1" x14ac:dyDescent="0.25">
      <c r="A182" s="5">
        <v>44071</v>
      </c>
      <c r="B182" s="6">
        <v>180</v>
      </c>
      <c r="C182" s="9"/>
      <c r="D182" s="80"/>
      <c r="E182" s="10"/>
      <c r="F182" s="11"/>
      <c r="G182" s="80"/>
      <c r="H182" s="10"/>
      <c r="I182" s="11"/>
      <c r="J182" s="80"/>
      <c r="K182" s="10"/>
      <c r="L182" s="11"/>
      <c r="M182" s="10"/>
      <c r="N182" s="11"/>
      <c r="O182" s="10"/>
      <c r="P182" s="11"/>
      <c r="Q182" s="10"/>
      <c r="R182" s="10"/>
      <c r="S182" s="11"/>
      <c r="T182" s="10"/>
      <c r="U182" s="10"/>
    </row>
    <row r="183" spans="1:21" ht="17" thickBot="1" x14ac:dyDescent="0.25">
      <c r="A183" s="5">
        <v>44072</v>
      </c>
      <c r="B183" s="6">
        <v>181</v>
      </c>
      <c r="C183" s="12"/>
      <c r="D183" s="79"/>
      <c r="E183" s="13"/>
      <c r="F183" s="14"/>
      <c r="G183" s="79"/>
      <c r="H183" s="13"/>
      <c r="I183" s="14"/>
      <c r="J183" s="79"/>
      <c r="K183" s="13"/>
      <c r="L183" s="14"/>
      <c r="M183" s="13"/>
      <c r="N183" s="14"/>
      <c r="O183" s="13"/>
      <c r="P183" s="14"/>
      <c r="Q183" s="13"/>
      <c r="R183" s="13"/>
      <c r="S183" s="14"/>
      <c r="T183" s="13"/>
      <c r="U183" s="13"/>
    </row>
    <row r="184" spans="1:21" ht="17" thickBot="1" x14ac:dyDescent="0.25">
      <c r="A184" s="5">
        <v>44073</v>
      </c>
      <c r="B184" s="6">
        <v>182</v>
      </c>
      <c r="C184" s="9"/>
      <c r="D184" s="80"/>
      <c r="E184" s="10"/>
      <c r="F184" s="11"/>
      <c r="G184" s="80"/>
      <c r="H184" s="10"/>
      <c r="I184" s="11"/>
      <c r="J184" s="80"/>
      <c r="K184" s="10"/>
      <c r="L184" s="11"/>
      <c r="M184" s="10"/>
      <c r="N184" s="11"/>
      <c r="O184" s="10"/>
      <c r="P184" s="11"/>
      <c r="Q184" s="10"/>
      <c r="R184" s="10"/>
      <c r="S184" s="11"/>
      <c r="T184" s="10"/>
      <c r="U184" s="10"/>
    </row>
    <row r="185" spans="1:21" ht="17" thickBot="1" x14ac:dyDescent="0.25">
      <c r="A185" s="5">
        <v>44074</v>
      </c>
      <c r="B185" s="6">
        <v>183</v>
      </c>
      <c r="C185" s="12"/>
      <c r="D185" s="79"/>
      <c r="E185" s="13"/>
      <c r="F185" s="14"/>
      <c r="G185" s="79"/>
      <c r="H185" s="13"/>
      <c r="I185" s="14"/>
      <c r="J185" s="79"/>
      <c r="K185" s="13"/>
      <c r="L185" s="14"/>
      <c r="M185" s="13"/>
      <c r="N185" s="14"/>
      <c r="O185" s="13"/>
      <c r="P185" s="14"/>
      <c r="Q185" s="13"/>
      <c r="R185" s="13"/>
      <c r="S185" s="14"/>
      <c r="T185" s="13"/>
      <c r="U185" s="13"/>
    </row>
    <row r="186" spans="1:21" ht="17" thickBot="1" x14ac:dyDescent="0.25">
      <c r="A186" s="5">
        <v>44075</v>
      </c>
      <c r="B186" s="6">
        <v>184</v>
      </c>
      <c r="C186" s="9"/>
      <c r="D186" s="80"/>
      <c r="E186" s="10"/>
      <c r="F186" s="11"/>
      <c r="G186" s="80"/>
      <c r="H186" s="10"/>
      <c r="I186" s="11"/>
      <c r="J186" s="80"/>
      <c r="K186" s="10"/>
      <c r="L186" s="11"/>
      <c r="M186" s="10"/>
      <c r="N186" s="11"/>
      <c r="O186" s="10"/>
      <c r="P186" s="11"/>
      <c r="Q186" s="10"/>
      <c r="R186" s="10"/>
      <c r="S186" s="11"/>
      <c r="T186" s="10"/>
      <c r="U186" s="10"/>
    </row>
    <row r="187" spans="1:21" ht="17" thickBot="1" x14ac:dyDescent="0.25">
      <c r="A187" s="5">
        <v>44076</v>
      </c>
      <c r="B187" s="6">
        <v>185</v>
      </c>
      <c r="C187" s="12"/>
      <c r="D187" s="79"/>
      <c r="E187" s="13"/>
      <c r="F187" s="14"/>
      <c r="G187" s="79"/>
      <c r="H187" s="13"/>
      <c r="I187" s="14"/>
      <c r="J187" s="79"/>
      <c r="K187" s="13"/>
      <c r="L187" s="14"/>
      <c r="M187" s="13"/>
      <c r="N187" s="14"/>
      <c r="O187" s="13"/>
      <c r="P187" s="14"/>
      <c r="Q187" s="13"/>
      <c r="R187" s="13"/>
      <c r="S187" s="14"/>
      <c r="T187" s="13"/>
      <c r="U187" s="13"/>
    </row>
    <row r="188" spans="1:21" ht="17" thickBot="1" x14ac:dyDescent="0.25">
      <c r="A188" s="5">
        <v>44077</v>
      </c>
      <c r="B188" s="6">
        <v>186</v>
      </c>
      <c r="C188" s="9"/>
      <c r="D188" s="80"/>
      <c r="E188" s="10"/>
      <c r="F188" s="11"/>
      <c r="G188" s="80"/>
      <c r="H188" s="10"/>
      <c r="I188" s="11"/>
      <c r="J188" s="80"/>
      <c r="K188" s="10"/>
      <c r="L188" s="11"/>
      <c r="M188" s="10"/>
      <c r="N188" s="11"/>
      <c r="O188" s="10"/>
      <c r="P188" s="11"/>
      <c r="Q188" s="10"/>
      <c r="R188" s="10"/>
      <c r="S188" s="11"/>
      <c r="T188" s="10"/>
      <c r="U188" s="10"/>
    </row>
    <row r="189" spans="1:21" ht="17" thickBot="1" x14ac:dyDescent="0.25">
      <c r="A189" s="5">
        <v>44078</v>
      </c>
      <c r="B189" s="6">
        <v>187</v>
      </c>
      <c r="C189" s="12"/>
      <c r="D189" s="79"/>
      <c r="E189" s="13"/>
      <c r="F189" s="14"/>
      <c r="G189" s="79"/>
      <c r="H189" s="13"/>
      <c r="I189" s="14"/>
      <c r="J189" s="79"/>
      <c r="K189" s="13"/>
      <c r="L189" s="14"/>
      <c r="M189" s="13"/>
      <c r="N189" s="14"/>
      <c r="O189" s="13"/>
      <c r="P189" s="14"/>
      <c r="Q189" s="13"/>
      <c r="R189" s="13"/>
      <c r="S189" s="14"/>
      <c r="T189" s="13"/>
      <c r="U189" s="13"/>
    </row>
    <row r="190" spans="1:21" ht="17" thickBot="1" x14ac:dyDescent="0.25">
      <c r="A190" s="5">
        <v>44079</v>
      </c>
      <c r="B190" s="6">
        <v>188</v>
      </c>
      <c r="C190" s="9"/>
      <c r="D190" s="80"/>
      <c r="E190" s="10"/>
      <c r="F190" s="11"/>
      <c r="G190" s="80"/>
      <c r="H190" s="10"/>
      <c r="I190" s="11"/>
      <c r="J190" s="80"/>
      <c r="K190" s="10"/>
      <c r="L190" s="11"/>
      <c r="M190" s="10"/>
      <c r="N190" s="11"/>
      <c r="O190" s="10"/>
      <c r="P190" s="11"/>
      <c r="Q190" s="10"/>
      <c r="R190" s="10"/>
      <c r="S190" s="11"/>
      <c r="T190" s="10"/>
      <c r="U190" s="10"/>
    </row>
    <row r="191" spans="1:21" ht="17" thickBot="1" x14ac:dyDescent="0.25">
      <c r="A191" s="5">
        <v>44080</v>
      </c>
      <c r="B191" s="6">
        <v>189</v>
      </c>
      <c r="C191" s="12"/>
      <c r="D191" s="79"/>
      <c r="E191" s="13"/>
      <c r="F191" s="14"/>
      <c r="G191" s="79"/>
      <c r="H191" s="13"/>
      <c r="I191" s="14"/>
      <c r="J191" s="79"/>
      <c r="K191" s="13"/>
      <c r="L191" s="14"/>
      <c r="M191" s="13"/>
      <c r="N191" s="14"/>
      <c r="O191" s="13"/>
      <c r="P191" s="14"/>
      <c r="Q191" s="13"/>
      <c r="R191" s="13"/>
      <c r="S191" s="14"/>
      <c r="T191" s="13"/>
      <c r="U191" s="13"/>
    </row>
    <row r="192" spans="1:21" ht="17" thickBot="1" x14ac:dyDescent="0.25">
      <c r="A192" s="5">
        <v>44081</v>
      </c>
      <c r="B192" s="6">
        <v>190</v>
      </c>
      <c r="C192" s="9"/>
      <c r="D192" s="80"/>
      <c r="E192" s="10"/>
      <c r="F192" s="11"/>
      <c r="G192" s="80"/>
      <c r="H192" s="10"/>
      <c r="I192" s="11"/>
      <c r="J192" s="80"/>
      <c r="K192" s="10"/>
      <c r="L192" s="11"/>
      <c r="M192" s="10"/>
      <c r="N192" s="11"/>
      <c r="O192" s="10"/>
      <c r="P192" s="11"/>
      <c r="Q192" s="10"/>
      <c r="R192" s="10"/>
      <c r="S192" s="11"/>
      <c r="T192" s="10"/>
      <c r="U192" s="10"/>
    </row>
    <row r="193" spans="1:21" ht="17" thickBot="1" x14ac:dyDescent="0.25">
      <c r="A193" s="5">
        <v>44082</v>
      </c>
      <c r="B193" s="6">
        <v>191</v>
      </c>
      <c r="C193" s="12"/>
      <c r="D193" s="79"/>
      <c r="E193" s="13"/>
      <c r="F193" s="14"/>
      <c r="G193" s="79"/>
      <c r="H193" s="13"/>
      <c r="I193" s="14"/>
      <c r="J193" s="79"/>
      <c r="K193" s="13"/>
      <c r="L193" s="14"/>
      <c r="M193" s="13"/>
      <c r="N193" s="14"/>
      <c r="O193" s="13"/>
      <c r="P193" s="14"/>
      <c r="Q193" s="13"/>
      <c r="R193" s="13"/>
      <c r="S193" s="14"/>
      <c r="T193" s="13"/>
      <c r="U193" s="13"/>
    </row>
    <row r="194" spans="1:21" ht="17" thickBot="1" x14ac:dyDescent="0.25">
      <c r="A194" s="5">
        <v>44083</v>
      </c>
      <c r="B194" s="6">
        <v>192</v>
      </c>
      <c r="C194" s="9"/>
      <c r="D194" s="80"/>
      <c r="E194" s="10"/>
      <c r="F194" s="11"/>
      <c r="G194" s="80"/>
      <c r="H194" s="10"/>
      <c r="I194" s="11"/>
      <c r="J194" s="80"/>
      <c r="K194" s="10"/>
      <c r="L194" s="11"/>
      <c r="M194" s="10"/>
      <c r="N194" s="11"/>
      <c r="O194" s="10"/>
      <c r="P194" s="11"/>
      <c r="Q194" s="10"/>
      <c r="R194" s="10"/>
      <c r="S194" s="11"/>
      <c r="T194" s="10"/>
      <c r="U194" s="10"/>
    </row>
    <row r="195" spans="1:21" ht="17" thickBot="1" x14ac:dyDescent="0.25">
      <c r="A195" s="5">
        <v>44084</v>
      </c>
      <c r="B195" s="6">
        <v>193</v>
      </c>
      <c r="C195" s="12"/>
      <c r="D195" s="79"/>
      <c r="E195" s="13"/>
      <c r="F195" s="14"/>
      <c r="G195" s="79"/>
      <c r="H195" s="13"/>
      <c r="I195" s="14"/>
      <c r="J195" s="79"/>
      <c r="K195" s="13"/>
      <c r="L195" s="14"/>
      <c r="M195" s="13"/>
      <c r="N195" s="14"/>
      <c r="O195" s="13"/>
      <c r="P195" s="14"/>
      <c r="Q195" s="13"/>
      <c r="R195" s="13"/>
      <c r="S195" s="14"/>
      <c r="T195" s="13"/>
      <c r="U195" s="13"/>
    </row>
    <row r="196" spans="1:21" ht="17" thickBot="1" x14ac:dyDescent="0.25">
      <c r="A196" s="5">
        <v>44085</v>
      </c>
      <c r="B196" s="6">
        <v>194</v>
      </c>
      <c r="C196" s="9"/>
      <c r="D196" s="80"/>
      <c r="E196" s="10"/>
      <c r="F196" s="11"/>
      <c r="G196" s="80"/>
      <c r="H196" s="10"/>
      <c r="I196" s="11"/>
      <c r="J196" s="80"/>
      <c r="K196" s="10"/>
      <c r="L196" s="11"/>
      <c r="M196" s="10"/>
      <c r="N196" s="11"/>
      <c r="O196" s="10"/>
      <c r="P196" s="11"/>
      <c r="Q196" s="10"/>
      <c r="R196" s="10"/>
      <c r="S196" s="11"/>
      <c r="T196" s="10"/>
      <c r="U196" s="10"/>
    </row>
    <row r="197" spans="1:21" ht="17" thickBot="1" x14ac:dyDescent="0.25">
      <c r="A197" s="5">
        <v>44086</v>
      </c>
      <c r="B197" s="6">
        <v>195</v>
      </c>
      <c r="C197" s="12"/>
      <c r="D197" s="79"/>
      <c r="E197" s="13"/>
      <c r="F197" s="14"/>
      <c r="G197" s="79"/>
      <c r="H197" s="13"/>
      <c r="I197" s="14"/>
      <c r="J197" s="79"/>
      <c r="K197" s="13"/>
      <c r="L197" s="14"/>
      <c r="M197" s="13"/>
      <c r="N197" s="14"/>
      <c r="O197" s="13"/>
      <c r="P197" s="14"/>
      <c r="Q197" s="13"/>
      <c r="R197" s="13"/>
      <c r="S197" s="14"/>
      <c r="T197" s="13"/>
      <c r="U197" s="13"/>
    </row>
    <row r="198" spans="1:21" ht="17" thickBot="1" x14ac:dyDescent="0.25">
      <c r="A198" s="5">
        <v>44087</v>
      </c>
      <c r="B198" s="6">
        <v>196</v>
      </c>
      <c r="C198" s="9"/>
      <c r="D198" s="80"/>
      <c r="E198" s="10"/>
      <c r="F198" s="11"/>
      <c r="G198" s="80"/>
      <c r="H198" s="10"/>
      <c r="I198" s="11"/>
      <c r="J198" s="80"/>
      <c r="K198" s="10"/>
      <c r="L198" s="11"/>
      <c r="M198" s="10"/>
      <c r="N198" s="11"/>
      <c r="O198" s="10"/>
      <c r="P198" s="11"/>
      <c r="Q198" s="10"/>
      <c r="R198" s="10"/>
      <c r="S198" s="11"/>
      <c r="T198" s="10"/>
      <c r="U198" s="10"/>
    </row>
    <row r="199" spans="1:21" ht="17" thickBot="1" x14ac:dyDescent="0.25">
      <c r="A199" s="5">
        <v>44088</v>
      </c>
      <c r="B199" s="6">
        <v>197</v>
      </c>
      <c r="C199" s="12"/>
      <c r="D199" s="79"/>
      <c r="E199" s="13"/>
      <c r="F199" s="14"/>
      <c r="G199" s="79"/>
      <c r="H199" s="13"/>
      <c r="I199" s="14"/>
      <c r="J199" s="79"/>
      <c r="K199" s="13"/>
      <c r="L199" s="14"/>
      <c r="M199" s="13"/>
      <c r="N199" s="14"/>
      <c r="O199" s="13"/>
      <c r="P199" s="14"/>
      <c r="Q199" s="13"/>
      <c r="R199" s="13"/>
      <c r="S199" s="14"/>
      <c r="T199" s="13"/>
      <c r="U199" s="13"/>
    </row>
    <row r="200" spans="1:21" ht="17" thickBot="1" x14ac:dyDescent="0.25">
      <c r="A200" s="5">
        <v>44089</v>
      </c>
      <c r="B200" s="6">
        <v>198</v>
      </c>
      <c r="C200" s="9"/>
      <c r="D200" s="80"/>
      <c r="E200" s="10"/>
      <c r="F200" s="11"/>
      <c r="G200" s="80"/>
      <c r="H200" s="10"/>
      <c r="I200" s="11"/>
      <c r="J200" s="80"/>
      <c r="K200" s="10"/>
      <c r="L200" s="11"/>
      <c r="M200" s="10"/>
      <c r="N200" s="11"/>
      <c r="O200" s="10"/>
      <c r="P200" s="11"/>
      <c r="Q200" s="10"/>
      <c r="R200" s="10"/>
      <c r="S200" s="11"/>
      <c r="T200" s="10"/>
      <c r="U200" s="10"/>
    </row>
    <row r="201" spans="1:21" ht="17" thickBot="1" x14ac:dyDescent="0.25">
      <c r="A201" s="5">
        <v>44090</v>
      </c>
      <c r="B201" s="6">
        <v>199</v>
      </c>
      <c r="C201" s="12"/>
      <c r="D201" s="79"/>
      <c r="E201" s="13"/>
      <c r="F201" s="14"/>
      <c r="G201" s="79"/>
      <c r="H201" s="13"/>
      <c r="I201" s="14"/>
      <c r="J201" s="79"/>
      <c r="K201" s="13"/>
      <c r="L201" s="14"/>
      <c r="M201" s="13"/>
      <c r="N201" s="14"/>
      <c r="O201" s="13"/>
      <c r="P201" s="14"/>
      <c r="Q201" s="13"/>
      <c r="R201" s="13"/>
      <c r="S201" s="14"/>
      <c r="T201" s="13"/>
      <c r="U201" s="13"/>
    </row>
    <row r="202" spans="1:21" ht="17" thickBot="1" x14ac:dyDescent="0.25">
      <c r="A202" s="5">
        <v>44091</v>
      </c>
      <c r="B202" s="6">
        <v>200</v>
      </c>
      <c r="C202" s="9"/>
      <c r="D202" s="80"/>
      <c r="E202" s="10"/>
      <c r="F202" s="11"/>
      <c r="G202" s="80"/>
      <c r="H202" s="10"/>
      <c r="I202" s="11"/>
      <c r="J202" s="80"/>
      <c r="K202" s="10"/>
      <c r="L202" s="11"/>
      <c r="M202" s="10"/>
      <c r="N202" s="11"/>
      <c r="O202" s="10"/>
      <c r="P202" s="11"/>
      <c r="Q202" s="10"/>
      <c r="R202" s="10"/>
      <c r="S202" s="11"/>
      <c r="T202" s="10"/>
      <c r="U202" s="10"/>
    </row>
    <row r="203" spans="1:21" ht="17" thickBot="1" x14ac:dyDescent="0.25">
      <c r="A203" s="5">
        <v>44092</v>
      </c>
      <c r="B203" s="6">
        <v>201</v>
      </c>
      <c r="C203" s="12"/>
      <c r="D203" s="79"/>
      <c r="E203" s="13"/>
      <c r="F203" s="14"/>
      <c r="G203" s="79"/>
      <c r="H203" s="13"/>
      <c r="I203" s="14"/>
      <c r="J203" s="79"/>
      <c r="K203" s="13"/>
      <c r="L203" s="14"/>
      <c r="M203" s="13"/>
      <c r="N203" s="14"/>
      <c r="O203" s="13"/>
      <c r="P203" s="14"/>
      <c r="Q203" s="13"/>
      <c r="R203" s="13"/>
      <c r="S203" s="14"/>
      <c r="T203" s="13"/>
      <c r="U203" s="13"/>
    </row>
    <row r="204" spans="1:21" ht="17" thickBot="1" x14ac:dyDescent="0.25">
      <c r="A204" s="5">
        <v>44093</v>
      </c>
      <c r="B204" s="6">
        <v>202</v>
      </c>
      <c r="C204" s="9"/>
      <c r="D204" s="80"/>
      <c r="E204" s="10"/>
      <c r="F204" s="11"/>
      <c r="G204" s="80"/>
      <c r="H204" s="10"/>
      <c r="I204" s="11"/>
      <c r="J204" s="80"/>
      <c r="K204" s="10"/>
      <c r="L204" s="11"/>
      <c r="M204" s="10"/>
      <c r="N204" s="11"/>
      <c r="O204" s="10"/>
      <c r="P204" s="11"/>
      <c r="Q204" s="10"/>
      <c r="R204" s="10"/>
      <c r="S204" s="11"/>
      <c r="T204" s="10"/>
      <c r="U204" s="10"/>
    </row>
    <row r="205" spans="1:21" ht="17" thickBot="1" x14ac:dyDescent="0.25">
      <c r="A205" s="5">
        <v>44094</v>
      </c>
      <c r="B205" s="6">
        <v>203</v>
      </c>
      <c r="C205" s="12"/>
      <c r="D205" s="79"/>
      <c r="E205" s="13"/>
      <c r="F205" s="14"/>
      <c r="G205" s="79"/>
      <c r="H205" s="13"/>
      <c r="I205" s="14"/>
      <c r="J205" s="79"/>
      <c r="K205" s="13"/>
      <c r="L205" s="14"/>
      <c r="M205" s="13"/>
      <c r="N205" s="14"/>
      <c r="O205" s="13"/>
      <c r="P205" s="14"/>
      <c r="Q205" s="13"/>
      <c r="R205" s="13"/>
      <c r="S205" s="14"/>
      <c r="T205" s="13"/>
      <c r="U205" s="13"/>
    </row>
    <row r="206" spans="1:21" ht="17" thickBot="1" x14ac:dyDescent="0.25">
      <c r="A206" s="5">
        <v>44095</v>
      </c>
      <c r="B206" s="6">
        <v>204</v>
      </c>
      <c r="C206" s="9"/>
      <c r="D206" s="80"/>
      <c r="E206" s="10"/>
      <c r="F206" s="11"/>
      <c r="G206" s="80"/>
      <c r="H206" s="10"/>
      <c r="I206" s="11"/>
      <c r="J206" s="80"/>
      <c r="K206" s="10"/>
      <c r="L206" s="11"/>
      <c r="M206" s="10"/>
      <c r="N206" s="11"/>
      <c r="O206" s="10"/>
      <c r="P206" s="11"/>
      <c r="Q206" s="10"/>
      <c r="R206" s="10"/>
      <c r="S206" s="11"/>
      <c r="T206" s="10"/>
      <c r="U206" s="10"/>
    </row>
    <row r="207" spans="1:21" ht="17" thickBot="1" x14ac:dyDescent="0.25">
      <c r="A207" s="5">
        <v>44096</v>
      </c>
      <c r="B207" s="6">
        <v>205</v>
      </c>
      <c r="C207" s="12"/>
      <c r="D207" s="79"/>
      <c r="E207" s="13"/>
      <c r="F207" s="14"/>
      <c r="G207" s="79"/>
      <c r="H207" s="13"/>
      <c r="I207" s="14"/>
      <c r="J207" s="79"/>
      <c r="K207" s="13"/>
      <c r="L207" s="14"/>
      <c r="M207" s="13"/>
      <c r="N207" s="14"/>
      <c r="O207" s="13"/>
      <c r="P207" s="14"/>
      <c r="Q207" s="13"/>
      <c r="R207" s="13"/>
      <c r="S207" s="14"/>
      <c r="T207" s="13"/>
      <c r="U207" s="13"/>
    </row>
    <row r="208" spans="1:21" ht="17" thickBot="1" x14ac:dyDescent="0.25">
      <c r="A208" s="5">
        <v>44097</v>
      </c>
      <c r="B208" s="6">
        <v>206</v>
      </c>
      <c r="C208" s="9"/>
      <c r="D208" s="80"/>
      <c r="E208" s="10"/>
      <c r="F208" s="11"/>
      <c r="G208" s="80"/>
      <c r="H208" s="10"/>
      <c r="I208" s="11"/>
      <c r="J208" s="80"/>
      <c r="K208" s="10"/>
      <c r="L208" s="11"/>
      <c r="M208" s="10"/>
      <c r="N208" s="11"/>
      <c r="O208" s="10"/>
      <c r="P208" s="11"/>
      <c r="Q208" s="10"/>
      <c r="R208" s="10"/>
      <c r="S208" s="11"/>
      <c r="T208" s="10"/>
      <c r="U208" s="10"/>
    </row>
    <row r="209" spans="1:21" ht="17" thickBot="1" x14ac:dyDescent="0.25">
      <c r="A209" s="5">
        <v>44098</v>
      </c>
      <c r="B209" s="6">
        <v>207</v>
      </c>
      <c r="C209" s="12"/>
      <c r="D209" s="79"/>
      <c r="E209" s="13"/>
      <c r="F209" s="14"/>
      <c r="G209" s="79"/>
      <c r="H209" s="13"/>
      <c r="I209" s="14"/>
      <c r="J209" s="79"/>
      <c r="K209" s="13"/>
      <c r="L209" s="14"/>
      <c r="M209" s="13"/>
      <c r="N209" s="14"/>
      <c r="O209" s="13"/>
      <c r="P209" s="14"/>
      <c r="Q209" s="13"/>
      <c r="R209" s="13"/>
      <c r="S209" s="14"/>
      <c r="T209" s="13"/>
      <c r="U209" s="13"/>
    </row>
    <row r="210" spans="1:21" ht="17" thickBot="1" x14ac:dyDescent="0.25">
      <c r="A210" s="5">
        <v>44099</v>
      </c>
      <c r="B210" s="6">
        <v>208</v>
      </c>
      <c r="C210" s="9"/>
      <c r="D210" s="80"/>
      <c r="E210" s="10"/>
      <c r="F210" s="11"/>
      <c r="G210" s="80"/>
      <c r="H210" s="10"/>
      <c r="I210" s="11"/>
      <c r="J210" s="80"/>
      <c r="K210" s="10"/>
      <c r="L210" s="11"/>
      <c r="M210" s="10"/>
      <c r="N210" s="11"/>
      <c r="O210" s="10"/>
      <c r="P210" s="11"/>
      <c r="Q210" s="10"/>
      <c r="R210" s="10"/>
      <c r="S210" s="11"/>
      <c r="T210" s="10"/>
      <c r="U210" s="10"/>
    </row>
    <row r="211" spans="1:21" ht="17" thickBot="1" x14ac:dyDescent="0.25">
      <c r="A211" s="5">
        <v>44100</v>
      </c>
      <c r="B211" s="6">
        <v>209</v>
      </c>
      <c r="C211" s="12"/>
      <c r="D211" s="79"/>
      <c r="E211" s="13"/>
      <c r="F211" s="14"/>
      <c r="G211" s="79"/>
      <c r="H211" s="13"/>
      <c r="I211" s="14"/>
      <c r="J211" s="79"/>
      <c r="K211" s="13"/>
      <c r="L211" s="14"/>
      <c r="M211" s="13"/>
      <c r="N211" s="14"/>
      <c r="O211" s="13"/>
      <c r="P211" s="14"/>
      <c r="Q211" s="13"/>
      <c r="R211" s="13"/>
      <c r="S211" s="14"/>
      <c r="T211" s="13"/>
      <c r="U211" s="13"/>
    </row>
    <row r="212" spans="1:21" ht="17" thickBot="1" x14ac:dyDescent="0.25">
      <c r="A212" s="5">
        <v>44101</v>
      </c>
      <c r="B212" s="6">
        <v>210</v>
      </c>
      <c r="C212" s="9"/>
      <c r="D212" s="80"/>
      <c r="E212" s="10"/>
      <c r="F212" s="11"/>
      <c r="G212" s="80"/>
      <c r="H212" s="10"/>
      <c r="I212" s="11"/>
      <c r="J212" s="80"/>
      <c r="K212" s="10"/>
      <c r="L212" s="11"/>
      <c r="M212" s="10"/>
      <c r="N212" s="11"/>
      <c r="O212" s="10"/>
      <c r="P212" s="11"/>
      <c r="Q212" s="10"/>
      <c r="R212" s="10"/>
      <c r="S212" s="11"/>
      <c r="T212" s="10"/>
      <c r="U212" s="10"/>
    </row>
    <row r="213" spans="1:21" ht="17" thickBot="1" x14ac:dyDescent="0.25">
      <c r="A213" s="5">
        <v>44102</v>
      </c>
      <c r="B213" s="6">
        <v>211</v>
      </c>
      <c r="C213" s="12"/>
      <c r="D213" s="79"/>
      <c r="E213" s="13"/>
      <c r="F213" s="14"/>
      <c r="G213" s="79"/>
      <c r="H213" s="13"/>
      <c r="I213" s="14"/>
      <c r="J213" s="79"/>
      <c r="K213" s="13"/>
      <c r="L213" s="14"/>
      <c r="M213" s="13"/>
      <c r="N213" s="14"/>
      <c r="O213" s="13"/>
      <c r="P213" s="14"/>
      <c r="Q213" s="13"/>
      <c r="R213" s="13"/>
      <c r="S213" s="14"/>
      <c r="T213" s="13"/>
      <c r="U213" s="13"/>
    </row>
    <row r="214" spans="1:21" ht="17" thickBot="1" x14ac:dyDescent="0.25">
      <c r="A214" s="5">
        <v>44103</v>
      </c>
      <c r="B214" s="6">
        <v>212</v>
      </c>
      <c r="C214" s="9"/>
      <c r="D214" s="80"/>
      <c r="E214" s="10"/>
      <c r="F214" s="11"/>
      <c r="G214" s="80"/>
      <c r="H214" s="10"/>
      <c r="I214" s="11"/>
      <c r="J214" s="80"/>
      <c r="K214" s="10"/>
      <c r="L214" s="11"/>
      <c r="M214" s="10"/>
      <c r="N214" s="11"/>
      <c r="O214" s="10"/>
      <c r="P214" s="11"/>
      <c r="Q214" s="10"/>
      <c r="R214" s="10"/>
      <c r="S214" s="11"/>
      <c r="T214" s="10"/>
      <c r="U214" s="10"/>
    </row>
    <row r="215" spans="1:21" ht="17" thickBot="1" x14ac:dyDescent="0.25">
      <c r="A215" s="5">
        <v>44104</v>
      </c>
      <c r="B215" s="6">
        <v>213</v>
      </c>
      <c r="C215" s="12"/>
      <c r="D215" s="79"/>
      <c r="E215" s="13"/>
      <c r="F215" s="14"/>
      <c r="G215" s="79"/>
      <c r="H215" s="13"/>
      <c r="I215" s="14"/>
      <c r="J215" s="79"/>
      <c r="K215" s="13"/>
      <c r="L215" s="14"/>
      <c r="M215" s="13"/>
      <c r="N215" s="14"/>
      <c r="O215" s="13"/>
      <c r="P215" s="14"/>
      <c r="Q215" s="13"/>
      <c r="R215" s="13"/>
      <c r="S215" s="14"/>
      <c r="T215" s="13"/>
      <c r="U215" s="13"/>
    </row>
    <row r="216" spans="1:21" ht="17" thickBot="1" x14ac:dyDescent="0.25">
      <c r="A216" s="5">
        <v>44105</v>
      </c>
      <c r="B216" s="6">
        <v>214</v>
      </c>
      <c r="C216" s="9"/>
      <c r="D216" s="80"/>
      <c r="E216" s="10"/>
      <c r="F216" s="11"/>
      <c r="G216" s="80"/>
      <c r="H216" s="10"/>
      <c r="I216" s="11"/>
      <c r="J216" s="80"/>
      <c r="K216" s="10"/>
      <c r="L216" s="11"/>
      <c r="M216" s="10"/>
      <c r="N216" s="11"/>
      <c r="O216" s="10"/>
      <c r="P216" s="11"/>
      <c r="Q216" s="10"/>
      <c r="R216" s="10"/>
      <c r="S216" s="11"/>
      <c r="T216" s="10"/>
      <c r="U216" s="10"/>
    </row>
    <row r="217" spans="1:21" ht="17" thickBot="1" x14ac:dyDescent="0.25">
      <c r="A217" s="5">
        <v>44106</v>
      </c>
      <c r="B217" s="6">
        <v>215</v>
      </c>
      <c r="C217" s="12"/>
      <c r="D217" s="79"/>
      <c r="E217" s="13"/>
      <c r="F217" s="14"/>
      <c r="G217" s="79"/>
      <c r="H217" s="13"/>
      <c r="I217" s="14"/>
      <c r="J217" s="79"/>
      <c r="K217" s="13"/>
      <c r="L217" s="14"/>
      <c r="M217" s="13"/>
      <c r="N217" s="14"/>
      <c r="O217" s="13"/>
      <c r="P217" s="14"/>
      <c r="Q217" s="13"/>
      <c r="R217" s="13"/>
      <c r="S217" s="14"/>
      <c r="T217" s="13"/>
      <c r="U217" s="13"/>
    </row>
    <row r="218" spans="1:21" ht="17" thickBot="1" x14ac:dyDescent="0.25">
      <c r="A218" s="5">
        <v>44107</v>
      </c>
      <c r="B218" s="6">
        <v>216</v>
      </c>
      <c r="C218" s="9"/>
      <c r="D218" s="80"/>
      <c r="E218" s="10"/>
      <c r="F218" s="11"/>
      <c r="G218" s="80"/>
      <c r="H218" s="10"/>
      <c r="I218" s="11"/>
      <c r="J218" s="80"/>
      <c r="K218" s="10"/>
      <c r="L218" s="11"/>
      <c r="M218" s="10"/>
      <c r="N218" s="11"/>
      <c r="O218" s="10"/>
      <c r="P218" s="11"/>
      <c r="Q218" s="10"/>
      <c r="R218" s="10"/>
      <c r="S218" s="11"/>
      <c r="T218" s="10"/>
      <c r="U218" s="10"/>
    </row>
    <row r="219" spans="1:21" ht="17" thickBot="1" x14ac:dyDescent="0.25">
      <c r="A219" s="5">
        <v>44108</v>
      </c>
      <c r="B219" s="6">
        <v>217</v>
      </c>
      <c r="C219" s="12"/>
      <c r="D219" s="79"/>
      <c r="E219" s="13"/>
      <c r="F219" s="14"/>
      <c r="G219" s="79"/>
      <c r="H219" s="13"/>
      <c r="I219" s="14"/>
      <c r="J219" s="79"/>
      <c r="K219" s="13"/>
      <c r="L219" s="14"/>
      <c r="M219" s="13"/>
      <c r="N219" s="14"/>
      <c r="O219" s="13"/>
      <c r="P219" s="14"/>
      <c r="Q219" s="13"/>
      <c r="R219" s="13"/>
      <c r="S219" s="14"/>
      <c r="T219" s="13"/>
      <c r="U219" s="13"/>
    </row>
    <row r="220" spans="1:21" ht="17" thickBot="1" x14ac:dyDescent="0.25">
      <c r="A220" s="5">
        <v>44109</v>
      </c>
      <c r="B220" s="6">
        <v>218</v>
      </c>
      <c r="C220" s="9"/>
      <c r="D220" s="80"/>
      <c r="E220" s="10"/>
      <c r="F220" s="11"/>
      <c r="G220" s="80"/>
      <c r="H220" s="10"/>
      <c r="I220" s="11"/>
      <c r="J220" s="80"/>
      <c r="K220" s="10"/>
      <c r="L220" s="11"/>
      <c r="M220" s="10"/>
      <c r="N220" s="11"/>
      <c r="O220" s="10"/>
      <c r="P220" s="11"/>
      <c r="Q220" s="10"/>
      <c r="R220" s="10"/>
      <c r="S220" s="11"/>
      <c r="T220" s="10"/>
      <c r="U220" s="10"/>
    </row>
    <row r="221" spans="1:21" ht="17" thickBot="1" x14ac:dyDescent="0.25">
      <c r="A221" s="5">
        <v>44110</v>
      </c>
      <c r="B221" s="6">
        <v>219</v>
      </c>
      <c r="C221" s="12"/>
      <c r="D221" s="79"/>
      <c r="E221" s="13"/>
      <c r="F221" s="14"/>
      <c r="G221" s="79"/>
      <c r="H221" s="13"/>
      <c r="I221" s="14"/>
      <c r="J221" s="79"/>
      <c r="K221" s="13"/>
      <c r="L221" s="14"/>
      <c r="M221" s="13"/>
      <c r="N221" s="14"/>
      <c r="O221" s="13"/>
      <c r="P221" s="14"/>
      <c r="Q221" s="13"/>
      <c r="R221" s="13"/>
      <c r="S221" s="14"/>
      <c r="T221" s="13"/>
      <c r="U221" s="13"/>
    </row>
    <row r="222" spans="1:21" ht="17" thickBot="1" x14ac:dyDescent="0.25">
      <c r="A222" s="5">
        <v>44111</v>
      </c>
      <c r="B222" s="6">
        <v>220</v>
      </c>
      <c r="C222" s="9"/>
      <c r="D222" s="80"/>
      <c r="E222" s="10"/>
      <c r="F222" s="11"/>
      <c r="G222" s="80"/>
      <c r="H222" s="10"/>
      <c r="I222" s="11"/>
      <c r="J222" s="80"/>
      <c r="K222" s="10"/>
      <c r="L222" s="11"/>
      <c r="M222" s="10"/>
      <c r="N222" s="11"/>
      <c r="O222" s="10"/>
      <c r="P222" s="11"/>
      <c r="Q222" s="10"/>
      <c r="R222" s="10"/>
      <c r="S222" s="11"/>
      <c r="T222" s="10"/>
      <c r="U222" s="10"/>
    </row>
    <row r="223" spans="1:21" ht="17" thickBot="1" x14ac:dyDescent="0.25">
      <c r="A223" s="5">
        <v>44112</v>
      </c>
      <c r="B223" s="6">
        <v>221</v>
      </c>
      <c r="C223" s="12"/>
      <c r="D223" s="79"/>
      <c r="E223" s="13"/>
      <c r="F223" s="14"/>
      <c r="G223" s="79"/>
      <c r="H223" s="13"/>
      <c r="I223" s="14"/>
      <c r="J223" s="79"/>
      <c r="K223" s="13"/>
      <c r="L223" s="14"/>
      <c r="M223" s="13"/>
      <c r="N223" s="14"/>
      <c r="O223" s="13"/>
      <c r="P223" s="14"/>
      <c r="Q223" s="13"/>
      <c r="R223" s="13"/>
      <c r="S223" s="14"/>
      <c r="T223" s="13"/>
      <c r="U223" s="13"/>
    </row>
    <row r="224" spans="1:21" ht="17" thickBot="1" x14ac:dyDescent="0.25">
      <c r="A224" s="5">
        <v>44113</v>
      </c>
      <c r="B224" s="6">
        <v>222</v>
      </c>
      <c r="C224" s="9"/>
      <c r="D224" s="80"/>
      <c r="E224" s="10"/>
      <c r="F224" s="11"/>
      <c r="G224" s="80"/>
      <c r="H224" s="10"/>
      <c r="I224" s="11"/>
      <c r="J224" s="80"/>
      <c r="K224" s="10"/>
      <c r="L224" s="11"/>
      <c r="M224" s="10"/>
      <c r="N224" s="11"/>
      <c r="O224" s="10"/>
      <c r="P224" s="11"/>
      <c r="Q224" s="10"/>
      <c r="R224" s="10"/>
      <c r="S224" s="11"/>
      <c r="T224" s="10"/>
      <c r="U224" s="10"/>
    </row>
    <row r="225" spans="1:21" ht="17" thickBot="1" x14ac:dyDescent="0.25">
      <c r="A225" s="5">
        <v>44114</v>
      </c>
      <c r="B225" s="6">
        <v>223</v>
      </c>
      <c r="C225" s="12"/>
      <c r="D225" s="79"/>
      <c r="E225" s="13"/>
      <c r="F225" s="14"/>
      <c r="G225" s="79"/>
      <c r="H225" s="13"/>
      <c r="I225" s="14"/>
      <c r="J225" s="79"/>
      <c r="K225" s="13"/>
      <c r="L225" s="14"/>
      <c r="M225" s="13"/>
      <c r="N225" s="14"/>
      <c r="O225" s="13"/>
      <c r="P225" s="14"/>
      <c r="Q225" s="13"/>
      <c r="R225" s="13"/>
      <c r="S225" s="14"/>
      <c r="T225" s="13"/>
      <c r="U225" s="13"/>
    </row>
    <row r="226" spans="1:21" ht="17" thickBot="1" x14ac:dyDescent="0.25">
      <c r="A226" s="5">
        <v>44115</v>
      </c>
      <c r="B226" s="6">
        <v>224</v>
      </c>
      <c r="C226" s="9"/>
      <c r="D226" s="80"/>
      <c r="E226" s="10"/>
      <c r="F226" s="11"/>
      <c r="G226" s="80"/>
      <c r="H226" s="10"/>
      <c r="I226" s="11"/>
      <c r="J226" s="80"/>
      <c r="K226" s="10"/>
      <c r="L226" s="11"/>
      <c r="M226" s="10"/>
      <c r="N226" s="11"/>
      <c r="O226" s="10"/>
      <c r="P226" s="11"/>
      <c r="Q226" s="10"/>
      <c r="R226" s="10"/>
      <c r="S226" s="11"/>
      <c r="T226" s="10"/>
      <c r="U226" s="10"/>
    </row>
    <row r="227" spans="1:21" ht="17" thickBot="1" x14ac:dyDescent="0.25">
      <c r="A227" s="5">
        <v>44116</v>
      </c>
      <c r="B227" s="6">
        <v>225</v>
      </c>
      <c r="C227" s="12"/>
      <c r="D227" s="79"/>
      <c r="E227" s="13"/>
      <c r="F227" s="14"/>
      <c r="G227" s="79"/>
      <c r="H227" s="13"/>
      <c r="I227" s="14"/>
      <c r="J227" s="79"/>
      <c r="K227" s="13"/>
      <c r="L227" s="14"/>
      <c r="M227" s="13"/>
      <c r="N227" s="14"/>
      <c r="O227" s="13"/>
      <c r="P227" s="14"/>
      <c r="Q227" s="13"/>
      <c r="R227" s="13"/>
      <c r="S227" s="14"/>
      <c r="T227" s="13"/>
      <c r="U227" s="13"/>
    </row>
    <row r="228" spans="1:21" ht="17" thickBot="1" x14ac:dyDescent="0.25">
      <c r="A228" s="5">
        <v>44117</v>
      </c>
      <c r="B228" s="6">
        <v>226</v>
      </c>
      <c r="C228" s="9"/>
      <c r="D228" s="80"/>
      <c r="E228" s="10"/>
      <c r="F228" s="11"/>
      <c r="G228" s="80"/>
      <c r="H228" s="10"/>
      <c r="I228" s="11"/>
      <c r="J228" s="80"/>
      <c r="K228" s="10"/>
      <c r="L228" s="11"/>
      <c r="M228" s="10"/>
      <c r="N228" s="11"/>
      <c r="O228" s="10"/>
      <c r="P228" s="11"/>
      <c r="Q228" s="10"/>
      <c r="R228" s="10"/>
      <c r="S228" s="11"/>
      <c r="T228" s="10"/>
      <c r="U228" s="10"/>
    </row>
    <row r="229" spans="1:21" ht="17" thickBot="1" x14ac:dyDescent="0.25">
      <c r="A229" s="5">
        <v>44118</v>
      </c>
      <c r="B229" s="6">
        <v>227</v>
      </c>
      <c r="C229" s="12"/>
      <c r="D229" s="79"/>
      <c r="E229" s="13"/>
      <c r="F229" s="14"/>
      <c r="G229" s="79"/>
      <c r="H229" s="13"/>
      <c r="I229" s="14"/>
      <c r="J229" s="79"/>
      <c r="K229" s="13"/>
      <c r="L229" s="14"/>
      <c r="M229" s="13"/>
      <c r="N229" s="14"/>
      <c r="O229" s="13"/>
      <c r="P229" s="14"/>
      <c r="Q229" s="13"/>
      <c r="R229" s="13"/>
      <c r="S229" s="14"/>
      <c r="T229" s="13"/>
      <c r="U229" s="13"/>
    </row>
    <row r="230" spans="1:21" ht="17" thickBot="1" x14ac:dyDescent="0.25">
      <c r="A230" s="5">
        <v>44119</v>
      </c>
      <c r="B230" s="6">
        <v>228</v>
      </c>
      <c r="C230" s="9"/>
      <c r="D230" s="80"/>
      <c r="E230" s="10"/>
      <c r="F230" s="11"/>
      <c r="G230" s="80"/>
      <c r="H230" s="10"/>
      <c r="I230" s="11"/>
      <c r="J230" s="80"/>
      <c r="K230" s="10"/>
      <c r="L230" s="11"/>
      <c r="M230" s="10"/>
      <c r="N230" s="11"/>
      <c r="O230" s="10"/>
      <c r="P230" s="11"/>
      <c r="Q230" s="10"/>
      <c r="R230" s="10"/>
      <c r="S230" s="11"/>
      <c r="T230" s="10"/>
      <c r="U230" s="10"/>
    </row>
    <row r="231" spans="1:21" ht="17" thickBot="1" x14ac:dyDescent="0.25">
      <c r="A231" s="5">
        <v>44120</v>
      </c>
      <c r="B231" s="6">
        <v>229</v>
      </c>
      <c r="C231" s="12"/>
      <c r="D231" s="79"/>
      <c r="E231" s="13"/>
      <c r="F231" s="14"/>
      <c r="G231" s="79"/>
      <c r="H231" s="13"/>
      <c r="I231" s="14"/>
      <c r="J231" s="79"/>
      <c r="K231" s="13"/>
      <c r="L231" s="14"/>
      <c r="M231" s="13"/>
      <c r="N231" s="14"/>
      <c r="O231" s="13"/>
      <c r="P231" s="14"/>
      <c r="Q231" s="13"/>
      <c r="R231" s="13"/>
      <c r="S231" s="14"/>
      <c r="T231" s="13"/>
      <c r="U231" s="13"/>
    </row>
    <row r="232" spans="1:21" ht="17" thickBot="1" x14ac:dyDescent="0.25">
      <c r="A232" s="5">
        <v>44121</v>
      </c>
      <c r="B232" s="6">
        <v>230</v>
      </c>
      <c r="C232" s="9"/>
      <c r="D232" s="80"/>
      <c r="E232" s="10"/>
      <c r="F232" s="11"/>
      <c r="G232" s="80"/>
      <c r="H232" s="10"/>
      <c r="I232" s="11"/>
      <c r="J232" s="80"/>
      <c r="K232" s="10"/>
      <c r="L232" s="11"/>
      <c r="M232" s="10"/>
      <c r="N232" s="11"/>
      <c r="O232" s="10"/>
      <c r="P232" s="11"/>
      <c r="Q232" s="10"/>
      <c r="R232" s="10"/>
      <c r="S232" s="11"/>
      <c r="T232" s="10"/>
      <c r="U232" s="10"/>
    </row>
    <row r="233" spans="1:21" ht="17" thickBot="1" x14ac:dyDescent="0.25">
      <c r="A233" s="5">
        <v>44122</v>
      </c>
      <c r="B233" s="6">
        <v>231</v>
      </c>
      <c r="C233" s="12"/>
      <c r="D233" s="79"/>
      <c r="E233" s="13"/>
      <c r="F233" s="14"/>
      <c r="G233" s="79"/>
      <c r="H233" s="13"/>
      <c r="I233" s="14"/>
      <c r="J233" s="79"/>
      <c r="K233" s="13"/>
      <c r="L233" s="14"/>
      <c r="M233" s="13"/>
      <c r="N233" s="14"/>
      <c r="O233" s="13"/>
      <c r="P233" s="14"/>
      <c r="Q233" s="13"/>
      <c r="R233" s="13"/>
      <c r="S233" s="14"/>
      <c r="T233" s="13"/>
      <c r="U233" s="13"/>
    </row>
    <row r="234" spans="1:21" ht="17" thickBot="1" x14ac:dyDescent="0.25">
      <c r="A234" s="5">
        <v>44123</v>
      </c>
      <c r="B234" s="6">
        <v>232</v>
      </c>
      <c r="C234" s="9"/>
      <c r="D234" s="80"/>
      <c r="E234" s="10"/>
      <c r="F234" s="11"/>
      <c r="G234" s="80"/>
      <c r="H234" s="10"/>
      <c r="I234" s="11"/>
      <c r="J234" s="80"/>
      <c r="K234" s="10"/>
      <c r="L234" s="11"/>
      <c r="M234" s="10"/>
      <c r="N234" s="11"/>
      <c r="O234" s="10"/>
      <c r="P234" s="11"/>
      <c r="Q234" s="10"/>
      <c r="R234" s="10"/>
      <c r="S234" s="11"/>
      <c r="T234" s="10"/>
      <c r="U234" s="10"/>
    </row>
    <row r="235" spans="1:21" ht="17" thickBot="1" x14ac:dyDescent="0.25">
      <c r="A235" s="5">
        <v>44124</v>
      </c>
      <c r="B235" s="6">
        <v>233</v>
      </c>
      <c r="C235" s="12"/>
      <c r="D235" s="79"/>
      <c r="E235" s="13"/>
      <c r="F235" s="14"/>
      <c r="G235" s="79"/>
      <c r="H235" s="13"/>
      <c r="I235" s="14"/>
      <c r="J235" s="79"/>
      <c r="K235" s="13"/>
      <c r="L235" s="14"/>
      <c r="M235" s="13"/>
      <c r="N235" s="14"/>
      <c r="O235" s="13"/>
      <c r="P235" s="14"/>
      <c r="Q235" s="13"/>
      <c r="R235" s="13"/>
      <c r="S235" s="14"/>
      <c r="T235" s="13"/>
      <c r="U235" s="13"/>
    </row>
    <row r="236" spans="1:21" ht="17" thickBot="1" x14ac:dyDescent="0.25">
      <c r="A236" s="5">
        <v>44125</v>
      </c>
      <c r="B236" s="6">
        <v>234</v>
      </c>
      <c r="C236" s="9"/>
      <c r="D236" s="80"/>
      <c r="E236" s="10"/>
      <c r="F236" s="11"/>
      <c r="G236" s="80"/>
      <c r="H236" s="10"/>
      <c r="I236" s="11"/>
      <c r="J236" s="80"/>
      <c r="K236" s="10"/>
      <c r="L236" s="11"/>
      <c r="M236" s="10"/>
      <c r="N236" s="11"/>
      <c r="O236" s="10"/>
      <c r="P236" s="11"/>
      <c r="Q236" s="10"/>
      <c r="R236" s="10"/>
      <c r="S236" s="11"/>
      <c r="T236" s="10"/>
      <c r="U236" s="10"/>
    </row>
    <row r="237" spans="1:21" ht="17" thickBot="1" x14ac:dyDescent="0.25">
      <c r="A237" s="5">
        <v>44126</v>
      </c>
      <c r="B237" s="6">
        <v>235</v>
      </c>
      <c r="C237" s="12"/>
      <c r="D237" s="79"/>
      <c r="E237" s="13"/>
      <c r="F237" s="14"/>
      <c r="G237" s="79"/>
      <c r="H237" s="13"/>
      <c r="I237" s="14"/>
      <c r="J237" s="79"/>
      <c r="K237" s="13"/>
      <c r="L237" s="14"/>
      <c r="M237" s="13"/>
      <c r="N237" s="14"/>
      <c r="O237" s="13"/>
      <c r="P237" s="14"/>
      <c r="Q237" s="13"/>
      <c r="R237" s="13"/>
      <c r="S237" s="14"/>
      <c r="T237" s="13"/>
      <c r="U237" s="13"/>
    </row>
    <row r="238" spans="1:21" ht="17" thickBot="1" x14ac:dyDescent="0.25">
      <c r="A238" s="5">
        <v>44127</v>
      </c>
      <c r="B238" s="6">
        <v>236</v>
      </c>
      <c r="C238" s="9"/>
      <c r="D238" s="80"/>
      <c r="E238" s="10"/>
      <c r="F238" s="11"/>
      <c r="G238" s="80"/>
      <c r="H238" s="10"/>
      <c r="I238" s="11"/>
      <c r="J238" s="80"/>
      <c r="K238" s="10"/>
      <c r="L238" s="11"/>
      <c r="M238" s="10"/>
      <c r="N238" s="11"/>
      <c r="O238" s="10"/>
      <c r="P238" s="11"/>
      <c r="Q238" s="10"/>
      <c r="R238" s="10"/>
      <c r="S238" s="11"/>
      <c r="T238" s="10"/>
      <c r="U238" s="10"/>
    </row>
    <row r="239" spans="1:21" ht="17" thickBot="1" x14ac:dyDescent="0.25">
      <c r="A239" s="5">
        <v>44128</v>
      </c>
      <c r="B239" s="6">
        <v>237</v>
      </c>
      <c r="C239" s="12"/>
      <c r="D239" s="79"/>
      <c r="E239" s="13"/>
      <c r="F239" s="14"/>
      <c r="G239" s="79"/>
      <c r="H239" s="13"/>
      <c r="I239" s="14"/>
      <c r="J239" s="79"/>
      <c r="K239" s="13"/>
      <c r="L239" s="14"/>
      <c r="M239" s="13"/>
      <c r="N239" s="14"/>
      <c r="O239" s="13"/>
      <c r="P239" s="14"/>
      <c r="Q239" s="13"/>
      <c r="R239" s="13"/>
      <c r="S239" s="14"/>
      <c r="T239" s="13"/>
      <c r="U239" s="13"/>
    </row>
    <row r="240" spans="1:21" ht="17" thickBot="1" x14ac:dyDescent="0.25">
      <c r="A240" s="5">
        <v>44129</v>
      </c>
      <c r="B240" s="6">
        <v>238</v>
      </c>
      <c r="C240" s="9"/>
      <c r="D240" s="80"/>
      <c r="E240" s="10"/>
      <c r="F240" s="11"/>
      <c r="G240" s="80"/>
      <c r="H240" s="10"/>
      <c r="I240" s="11"/>
      <c r="J240" s="80"/>
      <c r="K240" s="10"/>
      <c r="L240" s="11"/>
      <c r="M240" s="10"/>
      <c r="N240" s="11"/>
      <c r="O240" s="10"/>
      <c r="P240" s="11"/>
      <c r="Q240" s="10"/>
      <c r="R240" s="10"/>
      <c r="S240" s="11"/>
      <c r="T240" s="10"/>
      <c r="U240" s="10"/>
    </row>
    <row r="241" spans="1:21" ht="17" thickBot="1" x14ac:dyDescent="0.25">
      <c r="A241" s="5">
        <v>44130</v>
      </c>
      <c r="B241" s="6">
        <v>239</v>
      </c>
      <c r="C241" s="12"/>
      <c r="D241" s="79"/>
      <c r="E241" s="13"/>
      <c r="F241" s="14"/>
      <c r="G241" s="79"/>
      <c r="H241" s="13"/>
      <c r="I241" s="14"/>
      <c r="J241" s="79"/>
      <c r="K241" s="13"/>
      <c r="L241" s="14"/>
      <c r="M241" s="13"/>
      <c r="N241" s="14"/>
      <c r="O241" s="13"/>
      <c r="P241" s="14"/>
      <c r="Q241" s="13"/>
      <c r="R241" s="13"/>
      <c r="S241" s="14"/>
      <c r="T241" s="13"/>
      <c r="U241" s="13"/>
    </row>
    <row r="242" spans="1:21" ht="17" thickBot="1" x14ac:dyDescent="0.25">
      <c r="A242" s="5">
        <v>44131</v>
      </c>
      <c r="B242" s="6">
        <v>240</v>
      </c>
      <c r="C242" s="9"/>
      <c r="D242" s="80"/>
      <c r="E242" s="10"/>
      <c r="F242" s="11"/>
      <c r="G242" s="80"/>
      <c r="H242" s="10"/>
      <c r="I242" s="11"/>
      <c r="J242" s="80"/>
      <c r="K242" s="10"/>
      <c r="L242" s="11"/>
      <c r="M242" s="10"/>
      <c r="N242" s="11"/>
      <c r="O242" s="10"/>
      <c r="P242" s="11"/>
      <c r="Q242" s="10"/>
      <c r="R242" s="10"/>
      <c r="S242" s="11"/>
      <c r="T242" s="10"/>
      <c r="U242" s="10"/>
    </row>
    <row r="243" spans="1:21" ht="17" thickBot="1" x14ac:dyDescent="0.25">
      <c r="A243" s="5">
        <v>44132</v>
      </c>
      <c r="B243" s="6">
        <v>241</v>
      </c>
      <c r="C243" s="12"/>
      <c r="D243" s="79"/>
      <c r="E243" s="13"/>
      <c r="F243" s="14"/>
      <c r="G243" s="79"/>
      <c r="H243" s="13"/>
      <c r="I243" s="14"/>
      <c r="J243" s="79"/>
      <c r="K243" s="13"/>
      <c r="L243" s="14"/>
      <c r="M243" s="13"/>
      <c r="N243" s="14"/>
      <c r="O243" s="13"/>
      <c r="P243" s="14"/>
      <c r="Q243" s="13"/>
      <c r="R243" s="13"/>
      <c r="S243" s="14"/>
      <c r="T243" s="13"/>
      <c r="U243" s="13"/>
    </row>
    <row r="244" spans="1:21" ht="17" thickBot="1" x14ac:dyDescent="0.25">
      <c r="A244" s="5">
        <v>44133</v>
      </c>
      <c r="B244" s="6">
        <v>242</v>
      </c>
      <c r="C244" s="9"/>
      <c r="D244" s="80"/>
      <c r="E244" s="10"/>
      <c r="F244" s="11"/>
      <c r="G244" s="80"/>
      <c r="H244" s="10"/>
      <c r="I244" s="11"/>
      <c r="J244" s="80"/>
      <c r="K244" s="10"/>
      <c r="L244" s="11"/>
      <c r="M244" s="10"/>
      <c r="N244" s="11"/>
      <c r="O244" s="10"/>
      <c r="P244" s="11"/>
      <c r="Q244" s="10"/>
      <c r="R244" s="10"/>
      <c r="S244" s="11"/>
      <c r="T244" s="10"/>
      <c r="U244" s="10"/>
    </row>
    <row r="245" spans="1:21" ht="17" thickBot="1" x14ac:dyDescent="0.25">
      <c r="A245" s="5">
        <v>44134</v>
      </c>
      <c r="B245" s="6">
        <v>243</v>
      </c>
      <c r="C245" s="12"/>
      <c r="D245" s="79"/>
      <c r="E245" s="13"/>
      <c r="F245" s="14"/>
      <c r="G245" s="79"/>
      <c r="H245" s="13"/>
      <c r="I245" s="14"/>
      <c r="J245" s="79"/>
      <c r="K245" s="13"/>
      <c r="L245" s="14"/>
      <c r="M245" s="13"/>
      <c r="N245" s="14"/>
      <c r="O245" s="13"/>
      <c r="P245" s="14"/>
      <c r="Q245" s="13"/>
      <c r="R245" s="13"/>
      <c r="S245" s="14"/>
      <c r="T245" s="13"/>
      <c r="U245" s="13"/>
    </row>
    <row r="246" spans="1:21" ht="17" thickBot="1" x14ac:dyDescent="0.25">
      <c r="A246" s="5">
        <v>44135</v>
      </c>
      <c r="B246" s="6">
        <v>244</v>
      </c>
      <c r="C246" s="9"/>
      <c r="D246" s="80"/>
      <c r="E246" s="10"/>
      <c r="F246" s="11"/>
      <c r="G246" s="80"/>
      <c r="H246" s="10"/>
      <c r="I246" s="11"/>
      <c r="J246" s="80"/>
      <c r="K246" s="10"/>
      <c r="L246" s="11"/>
      <c r="M246" s="10"/>
      <c r="N246" s="11"/>
      <c r="O246" s="10"/>
      <c r="P246" s="11"/>
      <c r="Q246" s="10"/>
      <c r="R246" s="10"/>
      <c r="S246" s="11"/>
      <c r="T246" s="10"/>
      <c r="U246" s="10"/>
    </row>
    <row r="247" spans="1:21" ht="17" thickBot="1" x14ac:dyDescent="0.25">
      <c r="A247" s="5">
        <v>44136</v>
      </c>
      <c r="B247" s="6">
        <v>245</v>
      </c>
      <c r="C247" s="12"/>
      <c r="D247" s="79"/>
      <c r="E247" s="13"/>
      <c r="F247" s="14"/>
      <c r="G247" s="79"/>
      <c r="H247" s="13"/>
      <c r="I247" s="14"/>
      <c r="J247" s="79"/>
      <c r="K247" s="13"/>
      <c r="L247" s="14"/>
      <c r="M247" s="13"/>
      <c r="N247" s="14"/>
      <c r="O247" s="13"/>
      <c r="P247" s="14"/>
      <c r="Q247" s="13"/>
      <c r="R247" s="13"/>
      <c r="S247" s="14"/>
      <c r="T247" s="13"/>
      <c r="U247" s="13"/>
    </row>
    <row r="248" spans="1:21" ht="17" thickBot="1" x14ac:dyDescent="0.25">
      <c r="A248" s="5">
        <v>44137</v>
      </c>
      <c r="B248" s="6">
        <v>246</v>
      </c>
      <c r="C248" s="9"/>
      <c r="D248" s="80"/>
      <c r="E248" s="10"/>
      <c r="F248" s="11"/>
      <c r="G248" s="80"/>
      <c r="H248" s="10"/>
      <c r="I248" s="11"/>
      <c r="J248" s="80"/>
      <c r="K248" s="10"/>
      <c r="L248" s="11"/>
      <c r="M248" s="10"/>
      <c r="N248" s="11"/>
      <c r="O248" s="10"/>
      <c r="P248" s="11"/>
      <c r="Q248" s="10"/>
      <c r="R248" s="10"/>
      <c r="S248" s="11"/>
      <c r="T248" s="10"/>
      <c r="U248" s="10"/>
    </row>
    <row r="249" spans="1:21" ht="17" thickBot="1" x14ac:dyDescent="0.25">
      <c r="A249" s="5">
        <v>44138</v>
      </c>
      <c r="B249" s="6">
        <v>247</v>
      </c>
      <c r="C249" s="12"/>
      <c r="D249" s="79"/>
      <c r="E249" s="13"/>
      <c r="F249" s="14"/>
      <c r="G249" s="79"/>
      <c r="H249" s="13"/>
      <c r="I249" s="14"/>
      <c r="J249" s="79"/>
      <c r="K249" s="13"/>
      <c r="L249" s="14"/>
      <c r="M249" s="13"/>
      <c r="N249" s="14"/>
      <c r="O249" s="13"/>
      <c r="P249" s="14"/>
      <c r="Q249" s="13"/>
      <c r="R249" s="13"/>
      <c r="S249" s="14"/>
      <c r="T249" s="13"/>
      <c r="U249" s="13"/>
    </row>
    <row r="250" spans="1:21" ht="17" thickBot="1" x14ac:dyDescent="0.25">
      <c r="A250" s="5">
        <v>44139</v>
      </c>
      <c r="B250" s="6">
        <v>248</v>
      </c>
      <c r="C250" s="9"/>
      <c r="D250" s="80"/>
      <c r="E250" s="10"/>
      <c r="F250" s="11"/>
      <c r="G250" s="80"/>
      <c r="H250" s="10"/>
      <c r="I250" s="11"/>
      <c r="J250" s="80"/>
      <c r="K250" s="10"/>
      <c r="L250" s="11"/>
      <c r="M250" s="10"/>
      <c r="N250" s="11"/>
      <c r="O250" s="10"/>
      <c r="P250" s="11"/>
      <c r="Q250" s="10"/>
      <c r="R250" s="10"/>
      <c r="S250" s="11"/>
      <c r="T250" s="10"/>
      <c r="U250" s="10"/>
    </row>
    <row r="251" spans="1:21" ht="17" thickBot="1" x14ac:dyDescent="0.25">
      <c r="A251" s="5">
        <v>44140</v>
      </c>
      <c r="B251" s="6">
        <v>249</v>
      </c>
      <c r="C251" s="12"/>
      <c r="D251" s="79"/>
      <c r="E251" s="13"/>
      <c r="F251" s="14"/>
      <c r="G251" s="79"/>
      <c r="H251" s="13"/>
      <c r="I251" s="14"/>
      <c r="J251" s="79"/>
      <c r="K251" s="13"/>
      <c r="L251" s="14"/>
      <c r="M251" s="13"/>
      <c r="N251" s="14"/>
      <c r="O251" s="13"/>
      <c r="P251" s="14"/>
      <c r="Q251" s="13"/>
      <c r="R251" s="13"/>
      <c r="S251" s="14"/>
      <c r="T251" s="13"/>
      <c r="U251" s="13"/>
    </row>
    <row r="252" spans="1:21" ht="17" thickBot="1" x14ac:dyDescent="0.25">
      <c r="A252" s="5">
        <v>44141</v>
      </c>
      <c r="B252" s="6">
        <v>250</v>
      </c>
      <c r="C252" s="9"/>
      <c r="D252" s="80"/>
      <c r="E252" s="10"/>
      <c r="F252" s="11"/>
      <c r="G252" s="80"/>
      <c r="H252" s="10"/>
      <c r="I252" s="11"/>
      <c r="J252" s="80"/>
      <c r="K252" s="10"/>
      <c r="L252" s="11"/>
      <c r="M252" s="10"/>
      <c r="N252" s="11"/>
      <c r="O252" s="10"/>
      <c r="P252" s="11"/>
      <c r="Q252" s="10"/>
      <c r="R252" s="10"/>
      <c r="S252" s="11"/>
      <c r="T252" s="10"/>
      <c r="U252" s="10"/>
    </row>
    <row r="253" spans="1:21" ht="17" thickBot="1" x14ac:dyDescent="0.25">
      <c r="A253" s="5">
        <v>44142</v>
      </c>
      <c r="B253" s="6">
        <v>251</v>
      </c>
      <c r="C253" s="12"/>
      <c r="D253" s="79"/>
      <c r="E253" s="13"/>
      <c r="F253" s="14"/>
      <c r="G253" s="79"/>
      <c r="H253" s="13"/>
      <c r="I253" s="14"/>
      <c r="J253" s="79"/>
      <c r="K253" s="13"/>
      <c r="L253" s="14"/>
      <c r="M253" s="13"/>
      <c r="N253" s="14"/>
      <c r="O253" s="13"/>
      <c r="P253" s="14"/>
      <c r="Q253" s="13"/>
      <c r="R253" s="13"/>
      <c r="S253" s="14"/>
      <c r="T253" s="13"/>
      <c r="U253" s="13"/>
    </row>
    <row r="254" spans="1:21" ht="17" thickBot="1" x14ac:dyDescent="0.25">
      <c r="A254" s="5">
        <v>44143</v>
      </c>
      <c r="B254" s="6">
        <v>252</v>
      </c>
      <c r="C254" s="9"/>
      <c r="D254" s="80"/>
      <c r="E254" s="10"/>
      <c r="F254" s="11"/>
      <c r="G254" s="80"/>
      <c r="H254" s="10"/>
      <c r="I254" s="11"/>
      <c r="J254" s="80"/>
      <c r="K254" s="10"/>
      <c r="L254" s="11"/>
      <c r="M254" s="10"/>
      <c r="N254" s="11"/>
      <c r="O254" s="10"/>
      <c r="P254" s="11"/>
      <c r="Q254" s="10"/>
      <c r="R254" s="10"/>
      <c r="S254" s="11"/>
      <c r="T254" s="10"/>
      <c r="U254" s="10"/>
    </row>
    <row r="255" spans="1:21" ht="17" thickBot="1" x14ac:dyDescent="0.25">
      <c r="A255" s="5">
        <v>44144</v>
      </c>
      <c r="B255" s="6">
        <v>253</v>
      </c>
      <c r="C255" s="12"/>
      <c r="D255" s="79"/>
      <c r="E255" s="13"/>
      <c r="F255" s="14"/>
      <c r="G255" s="79"/>
      <c r="H255" s="13"/>
      <c r="I255" s="14"/>
      <c r="J255" s="79"/>
      <c r="K255" s="13"/>
      <c r="L255" s="14"/>
      <c r="M255" s="13"/>
      <c r="N255" s="14"/>
      <c r="O255" s="13"/>
      <c r="P255" s="14"/>
      <c r="Q255" s="13"/>
      <c r="R255" s="13"/>
      <c r="S255" s="14"/>
      <c r="T255" s="13"/>
      <c r="U255" s="13"/>
    </row>
    <row r="256" spans="1:21" ht="17" thickBot="1" x14ac:dyDescent="0.25">
      <c r="A256" s="5">
        <v>44145</v>
      </c>
      <c r="B256" s="6">
        <v>254</v>
      </c>
      <c r="C256" s="9"/>
      <c r="D256" s="80"/>
      <c r="E256" s="10"/>
      <c r="F256" s="11"/>
      <c r="G256" s="80"/>
      <c r="H256" s="10"/>
      <c r="I256" s="11"/>
      <c r="J256" s="80"/>
      <c r="K256" s="10"/>
      <c r="L256" s="11"/>
      <c r="M256" s="10"/>
      <c r="N256" s="11"/>
      <c r="O256" s="10"/>
      <c r="P256" s="11"/>
      <c r="Q256" s="10"/>
      <c r="R256" s="10"/>
      <c r="S256" s="11"/>
      <c r="T256" s="10"/>
      <c r="U256" s="10"/>
    </row>
    <row r="257" spans="1:21" ht="17" thickBot="1" x14ac:dyDescent="0.25">
      <c r="A257" s="5">
        <v>44146</v>
      </c>
      <c r="B257" s="6">
        <v>255</v>
      </c>
      <c r="C257" s="12"/>
      <c r="D257" s="79"/>
      <c r="E257" s="13"/>
      <c r="F257" s="14"/>
      <c r="G257" s="79"/>
      <c r="H257" s="13"/>
      <c r="I257" s="14"/>
      <c r="J257" s="79"/>
      <c r="K257" s="13"/>
      <c r="L257" s="14"/>
      <c r="M257" s="13"/>
      <c r="N257" s="14"/>
      <c r="O257" s="13"/>
      <c r="P257" s="14"/>
      <c r="Q257" s="13"/>
      <c r="R257" s="13"/>
      <c r="S257" s="14"/>
      <c r="T257" s="13"/>
      <c r="U257" s="13"/>
    </row>
    <row r="258" spans="1:21" ht="17" thickBot="1" x14ac:dyDescent="0.25">
      <c r="A258" s="5">
        <v>44147</v>
      </c>
      <c r="B258" s="6">
        <v>256</v>
      </c>
      <c r="C258" s="9"/>
      <c r="D258" s="80"/>
      <c r="E258" s="10"/>
      <c r="F258" s="11"/>
      <c r="G258" s="80"/>
      <c r="H258" s="10"/>
      <c r="I258" s="11"/>
      <c r="J258" s="80"/>
      <c r="K258" s="10"/>
      <c r="L258" s="11"/>
      <c r="M258" s="10"/>
      <c r="N258" s="11"/>
      <c r="O258" s="10"/>
      <c r="P258" s="11"/>
      <c r="Q258" s="10"/>
      <c r="R258" s="10"/>
      <c r="S258" s="11"/>
      <c r="T258" s="10"/>
      <c r="U258" s="10"/>
    </row>
    <row r="259" spans="1:21" ht="17" thickBot="1" x14ac:dyDescent="0.25">
      <c r="A259" s="5">
        <v>44148</v>
      </c>
      <c r="B259" s="6">
        <v>257</v>
      </c>
      <c r="C259" s="12"/>
      <c r="D259" s="79"/>
      <c r="E259" s="13"/>
      <c r="F259" s="14"/>
      <c r="G259" s="79"/>
      <c r="H259" s="13"/>
      <c r="I259" s="14"/>
      <c r="J259" s="79"/>
      <c r="K259" s="13"/>
      <c r="L259" s="14"/>
      <c r="M259" s="13"/>
      <c r="N259" s="14"/>
      <c r="O259" s="13"/>
      <c r="P259" s="14"/>
      <c r="Q259" s="13"/>
      <c r="R259" s="13"/>
      <c r="S259" s="14"/>
      <c r="T259" s="13"/>
      <c r="U259" s="13"/>
    </row>
    <row r="260" spans="1:21" ht="17" thickBot="1" x14ac:dyDescent="0.25">
      <c r="A260" s="5">
        <v>44149</v>
      </c>
      <c r="B260" s="6">
        <v>258</v>
      </c>
      <c r="C260" s="9"/>
      <c r="D260" s="80"/>
      <c r="E260" s="10"/>
      <c r="F260" s="11"/>
      <c r="G260" s="80"/>
      <c r="H260" s="10"/>
      <c r="I260" s="11"/>
      <c r="J260" s="80"/>
      <c r="K260" s="10"/>
      <c r="L260" s="11"/>
      <c r="M260" s="10"/>
      <c r="N260" s="11"/>
      <c r="O260" s="10"/>
      <c r="P260" s="11"/>
      <c r="Q260" s="10"/>
      <c r="R260" s="10"/>
      <c r="S260" s="11"/>
      <c r="T260" s="10"/>
      <c r="U260" s="10"/>
    </row>
    <row r="261" spans="1:21" ht="17" thickBot="1" x14ac:dyDescent="0.25">
      <c r="A261" s="5">
        <v>44150</v>
      </c>
      <c r="B261" s="6">
        <v>259</v>
      </c>
      <c r="C261" s="12"/>
      <c r="D261" s="79"/>
      <c r="E261" s="13"/>
      <c r="F261" s="14"/>
      <c r="G261" s="79"/>
      <c r="H261" s="13"/>
      <c r="I261" s="14"/>
      <c r="J261" s="79"/>
      <c r="K261" s="13"/>
      <c r="L261" s="14"/>
      <c r="M261" s="13"/>
      <c r="N261" s="14"/>
      <c r="O261" s="13"/>
      <c r="P261" s="14"/>
      <c r="Q261" s="13"/>
      <c r="R261" s="13"/>
      <c r="S261" s="14"/>
      <c r="T261" s="13"/>
      <c r="U261" s="13"/>
    </row>
    <row r="262" spans="1:21" ht="17" thickBot="1" x14ac:dyDescent="0.25">
      <c r="A262" s="5">
        <v>44151</v>
      </c>
      <c r="B262" s="6">
        <v>260</v>
      </c>
      <c r="C262" s="9"/>
      <c r="D262" s="80"/>
      <c r="E262" s="10"/>
      <c r="F262" s="11"/>
      <c r="G262" s="80"/>
      <c r="H262" s="10"/>
      <c r="I262" s="11"/>
      <c r="J262" s="80"/>
      <c r="K262" s="10"/>
      <c r="L262" s="11"/>
      <c r="M262" s="10"/>
      <c r="N262" s="11"/>
      <c r="O262" s="10"/>
      <c r="P262" s="11"/>
      <c r="Q262" s="10"/>
      <c r="R262" s="10"/>
      <c r="S262" s="11"/>
      <c r="T262" s="10"/>
      <c r="U262" s="10"/>
    </row>
    <row r="263" spans="1:21" ht="17" thickBot="1" x14ac:dyDescent="0.25">
      <c r="A263" s="5">
        <v>44152</v>
      </c>
      <c r="B263" s="6">
        <v>261</v>
      </c>
      <c r="C263" s="12"/>
      <c r="D263" s="79"/>
      <c r="E263" s="13"/>
      <c r="F263" s="14"/>
      <c r="G263" s="79"/>
      <c r="H263" s="13"/>
      <c r="I263" s="14"/>
      <c r="J263" s="79"/>
      <c r="K263" s="13"/>
      <c r="L263" s="14"/>
      <c r="M263" s="13"/>
      <c r="N263" s="14"/>
      <c r="O263" s="13"/>
      <c r="P263" s="14"/>
      <c r="Q263" s="13"/>
      <c r="R263" s="13"/>
      <c r="S263" s="14"/>
      <c r="T263" s="13"/>
      <c r="U263" s="13"/>
    </row>
    <row r="264" spans="1:21" ht="17" thickBot="1" x14ac:dyDescent="0.25">
      <c r="A264" s="5">
        <v>44153</v>
      </c>
      <c r="B264" s="6">
        <v>262</v>
      </c>
      <c r="C264" s="9"/>
      <c r="D264" s="80"/>
      <c r="E264" s="10"/>
      <c r="F264" s="11"/>
      <c r="G264" s="80"/>
      <c r="H264" s="10"/>
      <c r="I264" s="11"/>
      <c r="J264" s="80"/>
      <c r="K264" s="10"/>
      <c r="L264" s="11"/>
      <c r="M264" s="10"/>
      <c r="N264" s="11"/>
      <c r="O264" s="10"/>
      <c r="P264" s="11"/>
      <c r="Q264" s="10"/>
      <c r="R264" s="10"/>
      <c r="S264" s="11"/>
      <c r="T264" s="10"/>
      <c r="U264" s="10"/>
    </row>
    <row r="265" spans="1:21" ht="17" thickBot="1" x14ac:dyDescent="0.25">
      <c r="A265" s="5">
        <v>44154</v>
      </c>
      <c r="B265" s="6">
        <v>263</v>
      </c>
      <c r="C265" s="12"/>
      <c r="D265" s="79"/>
      <c r="E265" s="13"/>
      <c r="F265" s="14"/>
      <c r="G265" s="79"/>
      <c r="H265" s="13"/>
      <c r="I265" s="14"/>
      <c r="J265" s="79"/>
      <c r="K265" s="13"/>
      <c r="L265" s="14"/>
      <c r="M265" s="13"/>
      <c r="N265" s="14"/>
      <c r="O265" s="13"/>
      <c r="P265" s="14"/>
      <c r="Q265" s="13"/>
      <c r="R265" s="13"/>
      <c r="S265" s="14"/>
      <c r="T265" s="13"/>
      <c r="U265" s="13"/>
    </row>
    <row r="266" spans="1:21" ht="17" thickBot="1" x14ac:dyDescent="0.25">
      <c r="A266" s="5">
        <v>44155</v>
      </c>
      <c r="B266" s="6">
        <v>264</v>
      </c>
      <c r="C266" s="9"/>
      <c r="D266" s="80"/>
      <c r="E266" s="10"/>
      <c r="F266" s="11"/>
      <c r="G266" s="80"/>
      <c r="H266" s="10"/>
      <c r="I266" s="11"/>
      <c r="J266" s="80"/>
      <c r="K266" s="10"/>
      <c r="L266" s="11"/>
      <c r="M266" s="10"/>
      <c r="N266" s="11"/>
      <c r="O266" s="10"/>
      <c r="P266" s="11"/>
      <c r="Q266" s="10"/>
      <c r="R266" s="10"/>
      <c r="S266" s="11"/>
      <c r="T266" s="10"/>
      <c r="U266" s="10"/>
    </row>
    <row r="267" spans="1:21" ht="17" thickBot="1" x14ac:dyDescent="0.25">
      <c r="A267" s="5">
        <v>44156</v>
      </c>
      <c r="B267" s="6">
        <v>265</v>
      </c>
      <c r="C267" s="12"/>
      <c r="D267" s="79"/>
      <c r="E267" s="13"/>
      <c r="F267" s="14"/>
      <c r="G267" s="79"/>
      <c r="H267" s="13"/>
      <c r="I267" s="14"/>
      <c r="J267" s="79"/>
      <c r="K267" s="13"/>
      <c r="L267" s="14"/>
      <c r="M267" s="13"/>
      <c r="N267" s="14"/>
      <c r="O267" s="13"/>
      <c r="P267" s="14"/>
      <c r="Q267" s="13"/>
      <c r="R267" s="13"/>
      <c r="S267" s="14"/>
      <c r="T267" s="13"/>
      <c r="U267" s="13"/>
    </row>
    <row r="268" spans="1:21" ht="17" thickBot="1" x14ac:dyDescent="0.25">
      <c r="A268" s="5">
        <v>44157</v>
      </c>
      <c r="B268" s="6">
        <v>266</v>
      </c>
      <c r="C268" s="9"/>
      <c r="D268" s="80"/>
      <c r="E268" s="10"/>
      <c r="F268" s="11"/>
      <c r="G268" s="80"/>
      <c r="H268" s="10"/>
      <c r="I268" s="11"/>
      <c r="J268" s="80"/>
      <c r="K268" s="10"/>
      <c r="L268" s="11"/>
      <c r="M268" s="10"/>
      <c r="N268" s="11"/>
      <c r="O268" s="10"/>
      <c r="P268" s="11"/>
      <c r="Q268" s="10"/>
      <c r="R268" s="10"/>
      <c r="S268" s="11"/>
      <c r="T268" s="10"/>
      <c r="U268" s="10"/>
    </row>
    <row r="269" spans="1:21" ht="17" thickBot="1" x14ac:dyDescent="0.25">
      <c r="A269" s="5">
        <v>44158</v>
      </c>
      <c r="B269" s="6">
        <v>267</v>
      </c>
      <c r="C269" s="12"/>
      <c r="D269" s="79"/>
      <c r="E269" s="13"/>
      <c r="F269" s="14"/>
      <c r="G269" s="79"/>
      <c r="H269" s="13"/>
      <c r="I269" s="14"/>
      <c r="J269" s="79"/>
      <c r="K269" s="13"/>
      <c r="L269" s="14"/>
      <c r="M269" s="13"/>
      <c r="N269" s="14"/>
      <c r="O269" s="13"/>
      <c r="P269" s="14"/>
      <c r="Q269" s="13"/>
      <c r="R269" s="13"/>
      <c r="S269" s="14"/>
      <c r="T269" s="13"/>
      <c r="U269" s="13"/>
    </row>
    <row r="270" spans="1:21" ht="17" thickBot="1" x14ac:dyDescent="0.25">
      <c r="A270" s="5">
        <v>44159</v>
      </c>
      <c r="B270" s="6">
        <v>268</v>
      </c>
      <c r="C270" s="9"/>
      <c r="D270" s="80"/>
      <c r="E270" s="10"/>
      <c r="F270" s="11"/>
      <c r="G270" s="80"/>
      <c r="H270" s="10"/>
      <c r="I270" s="11"/>
      <c r="J270" s="80"/>
      <c r="K270" s="10"/>
      <c r="L270" s="11"/>
      <c r="M270" s="10"/>
      <c r="N270" s="11"/>
      <c r="O270" s="10"/>
      <c r="P270" s="11"/>
      <c r="Q270" s="10"/>
      <c r="R270" s="10"/>
      <c r="S270" s="11"/>
      <c r="T270" s="10"/>
      <c r="U270" s="10"/>
    </row>
    <row r="271" spans="1:21" ht="17" thickBot="1" x14ac:dyDescent="0.25">
      <c r="A271" s="5">
        <v>44160</v>
      </c>
      <c r="B271" s="6">
        <v>269</v>
      </c>
      <c r="C271" s="12"/>
      <c r="D271" s="79"/>
      <c r="E271" s="13"/>
      <c r="F271" s="14"/>
      <c r="G271" s="79"/>
      <c r="H271" s="13"/>
      <c r="I271" s="14"/>
      <c r="J271" s="79"/>
      <c r="K271" s="13"/>
      <c r="L271" s="14"/>
      <c r="M271" s="13"/>
      <c r="N271" s="14"/>
      <c r="O271" s="13"/>
      <c r="P271" s="14"/>
      <c r="Q271" s="13"/>
      <c r="R271" s="13"/>
      <c r="S271" s="14"/>
      <c r="T271" s="13"/>
      <c r="U271" s="13"/>
    </row>
    <row r="272" spans="1:21" ht="17" thickBot="1" x14ac:dyDescent="0.25">
      <c r="A272" s="5">
        <v>44161</v>
      </c>
      <c r="B272" s="6">
        <v>270</v>
      </c>
      <c r="C272" s="9"/>
      <c r="D272" s="80"/>
      <c r="E272" s="10"/>
      <c r="F272" s="11"/>
      <c r="G272" s="80"/>
      <c r="H272" s="10"/>
      <c r="I272" s="11"/>
      <c r="J272" s="80"/>
      <c r="K272" s="10"/>
      <c r="L272" s="11"/>
      <c r="M272" s="10"/>
      <c r="N272" s="11"/>
      <c r="O272" s="10"/>
      <c r="P272" s="11"/>
      <c r="Q272" s="10"/>
      <c r="R272" s="10"/>
      <c r="S272" s="11"/>
      <c r="T272" s="10"/>
      <c r="U272" s="10"/>
    </row>
    <row r="273" spans="1:21" ht="17" thickBot="1" x14ac:dyDescent="0.25">
      <c r="A273" s="5">
        <v>44162</v>
      </c>
      <c r="B273" s="6">
        <v>271</v>
      </c>
      <c r="C273" s="12"/>
      <c r="D273" s="79"/>
      <c r="E273" s="13"/>
      <c r="F273" s="14"/>
      <c r="G273" s="79"/>
      <c r="H273" s="13"/>
      <c r="I273" s="14"/>
      <c r="J273" s="79"/>
      <c r="K273" s="13"/>
      <c r="L273" s="14"/>
      <c r="M273" s="13"/>
      <c r="N273" s="14"/>
      <c r="O273" s="13"/>
      <c r="P273" s="14"/>
      <c r="Q273" s="13"/>
      <c r="R273" s="13"/>
      <c r="S273" s="14"/>
      <c r="T273" s="13"/>
      <c r="U273" s="13"/>
    </row>
    <row r="274" spans="1:21" ht="17" thickBot="1" x14ac:dyDescent="0.25">
      <c r="A274" s="5">
        <v>44163</v>
      </c>
      <c r="B274" s="6">
        <v>272</v>
      </c>
      <c r="C274" s="9"/>
      <c r="D274" s="80"/>
      <c r="E274" s="10"/>
      <c r="F274" s="11"/>
      <c r="G274" s="80"/>
      <c r="H274" s="10"/>
      <c r="I274" s="11"/>
      <c r="J274" s="80"/>
      <c r="K274" s="10"/>
      <c r="L274" s="11"/>
      <c r="M274" s="10"/>
      <c r="N274" s="11"/>
      <c r="O274" s="10"/>
      <c r="P274" s="11"/>
      <c r="Q274" s="10"/>
      <c r="R274" s="10"/>
      <c r="S274" s="11"/>
      <c r="T274" s="10"/>
      <c r="U274" s="10"/>
    </row>
    <row r="275" spans="1:21" ht="17" thickBot="1" x14ac:dyDescent="0.25">
      <c r="A275" s="5">
        <v>44164</v>
      </c>
      <c r="B275" s="6">
        <v>273</v>
      </c>
      <c r="C275" s="12"/>
      <c r="D275" s="79"/>
      <c r="E275" s="13"/>
      <c r="F275" s="14"/>
      <c r="G275" s="79"/>
      <c r="H275" s="13"/>
      <c r="I275" s="14"/>
      <c r="J275" s="79"/>
      <c r="K275" s="13"/>
      <c r="L275" s="14"/>
      <c r="M275" s="13"/>
      <c r="N275" s="14"/>
      <c r="O275" s="13"/>
      <c r="P275" s="14"/>
      <c r="Q275" s="13"/>
      <c r="R275" s="13"/>
      <c r="S275" s="14"/>
      <c r="T275" s="13"/>
      <c r="U275" s="13"/>
    </row>
    <row r="276" spans="1:21" ht="17" thickBot="1" x14ac:dyDescent="0.25">
      <c r="A276" s="5">
        <v>44165</v>
      </c>
      <c r="B276" s="6">
        <v>274</v>
      </c>
      <c r="C276" s="9"/>
      <c r="D276" s="80"/>
      <c r="E276" s="10"/>
      <c r="F276" s="11"/>
      <c r="G276" s="80"/>
      <c r="H276" s="10"/>
      <c r="I276" s="11"/>
      <c r="J276" s="80"/>
      <c r="K276" s="10"/>
      <c r="L276" s="11"/>
      <c r="M276" s="10"/>
      <c r="N276" s="11"/>
      <c r="O276" s="10"/>
      <c r="P276" s="11"/>
      <c r="Q276" s="10"/>
      <c r="R276" s="10"/>
      <c r="S276" s="11"/>
      <c r="T276" s="10"/>
      <c r="U276" s="10"/>
    </row>
    <row r="277" spans="1:21" ht="17" thickBot="1" x14ac:dyDescent="0.25">
      <c r="A277" s="5">
        <v>44166</v>
      </c>
      <c r="B277" s="6">
        <v>275</v>
      </c>
      <c r="C277" s="12"/>
      <c r="D277" s="79"/>
      <c r="E277" s="13"/>
      <c r="F277" s="14"/>
      <c r="G277" s="79"/>
      <c r="H277" s="13"/>
      <c r="I277" s="14"/>
      <c r="J277" s="79"/>
      <c r="K277" s="13"/>
      <c r="L277" s="14"/>
      <c r="M277" s="13"/>
      <c r="N277" s="14"/>
      <c r="O277" s="13"/>
      <c r="P277" s="14"/>
      <c r="Q277" s="13"/>
      <c r="R277" s="13"/>
      <c r="S277" s="14"/>
      <c r="T277" s="13"/>
      <c r="U277" s="13"/>
    </row>
    <row r="278" spans="1:21" ht="17" thickBot="1" x14ac:dyDescent="0.25">
      <c r="A278" s="5">
        <v>44167</v>
      </c>
      <c r="B278" s="6">
        <v>276</v>
      </c>
      <c r="C278" s="9"/>
      <c r="D278" s="80"/>
      <c r="E278" s="10"/>
      <c r="F278" s="11"/>
      <c r="G278" s="80"/>
      <c r="H278" s="10"/>
      <c r="I278" s="11"/>
      <c r="J278" s="80"/>
      <c r="K278" s="10"/>
      <c r="L278" s="11"/>
      <c r="M278" s="10"/>
      <c r="N278" s="11"/>
      <c r="O278" s="10"/>
      <c r="P278" s="11"/>
      <c r="Q278" s="10"/>
      <c r="R278" s="10"/>
      <c r="S278" s="11"/>
      <c r="T278" s="10"/>
      <c r="U278" s="10"/>
    </row>
    <row r="279" spans="1:21" ht="17" thickBot="1" x14ac:dyDescent="0.25">
      <c r="A279" s="5">
        <v>44168</v>
      </c>
      <c r="B279" s="6">
        <v>277</v>
      </c>
      <c r="C279" s="12"/>
      <c r="D279" s="79"/>
      <c r="E279" s="13"/>
      <c r="F279" s="14"/>
      <c r="G279" s="79"/>
      <c r="H279" s="13"/>
      <c r="I279" s="14"/>
      <c r="J279" s="79"/>
      <c r="K279" s="13"/>
      <c r="L279" s="14"/>
      <c r="M279" s="13"/>
      <c r="N279" s="14"/>
      <c r="O279" s="13"/>
      <c r="P279" s="14"/>
      <c r="Q279" s="13"/>
      <c r="R279" s="13"/>
      <c r="S279" s="14"/>
      <c r="T279" s="13"/>
      <c r="U279" s="13"/>
    </row>
    <row r="280" spans="1:21" ht="17" thickBot="1" x14ac:dyDescent="0.25">
      <c r="A280" s="5">
        <v>44169</v>
      </c>
      <c r="B280" s="6">
        <v>278</v>
      </c>
      <c r="C280" s="9"/>
      <c r="D280" s="80"/>
      <c r="E280" s="10"/>
      <c r="F280" s="11"/>
      <c r="G280" s="80"/>
      <c r="H280" s="10"/>
      <c r="I280" s="11"/>
      <c r="J280" s="80"/>
      <c r="K280" s="10"/>
      <c r="L280" s="11"/>
      <c r="M280" s="10"/>
      <c r="N280" s="11"/>
      <c r="O280" s="10"/>
      <c r="P280" s="11"/>
      <c r="Q280" s="10"/>
      <c r="R280" s="10"/>
      <c r="S280" s="11"/>
      <c r="T280" s="10"/>
      <c r="U280" s="10"/>
    </row>
    <row r="281" spans="1:21" ht="17" thickBot="1" x14ac:dyDescent="0.25">
      <c r="A281" s="5">
        <v>44170</v>
      </c>
      <c r="B281" s="6">
        <v>279</v>
      </c>
      <c r="C281" s="12"/>
      <c r="D281" s="79"/>
      <c r="E281" s="13"/>
      <c r="F281" s="14"/>
      <c r="G281" s="79"/>
      <c r="H281" s="13"/>
      <c r="I281" s="14"/>
      <c r="J281" s="79"/>
      <c r="K281" s="13"/>
      <c r="L281" s="14"/>
      <c r="M281" s="13"/>
      <c r="N281" s="14"/>
      <c r="O281" s="13"/>
      <c r="P281" s="14"/>
      <c r="Q281" s="13"/>
      <c r="R281" s="13"/>
      <c r="S281" s="14"/>
      <c r="T281" s="13"/>
      <c r="U281" s="13"/>
    </row>
    <row r="282" spans="1:21" ht="17" thickBot="1" x14ac:dyDescent="0.25">
      <c r="A282" s="5">
        <v>44171</v>
      </c>
      <c r="B282" s="6">
        <v>280</v>
      </c>
      <c r="C282" s="9"/>
      <c r="D282" s="80"/>
      <c r="E282" s="10"/>
      <c r="F282" s="11"/>
      <c r="G282" s="80"/>
      <c r="H282" s="10"/>
      <c r="I282" s="11"/>
      <c r="J282" s="80"/>
      <c r="K282" s="10"/>
      <c r="L282" s="11"/>
      <c r="M282" s="10"/>
      <c r="N282" s="11"/>
      <c r="O282" s="10"/>
      <c r="P282" s="11"/>
      <c r="Q282" s="10"/>
      <c r="R282" s="10"/>
      <c r="S282" s="11"/>
      <c r="T282" s="10"/>
      <c r="U282" s="10"/>
    </row>
    <row r="283" spans="1:21" ht="17" thickBot="1" x14ac:dyDescent="0.25">
      <c r="A283" s="5">
        <v>44172</v>
      </c>
      <c r="B283" s="6">
        <v>281</v>
      </c>
      <c r="C283" s="12"/>
      <c r="D283" s="79"/>
      <c r="E283" s="13"/>
      <c r="F283" s="14"/>
      <c r="G283" s="79"/>
      <c r="H283" s="13"/>
      <c r="I283" s="14"/>
      <c r="J283" s="79"/>
      <c r="K283" s="13"/>
      <c r="L283" s="14"/>
      <c r="M283" s="13"/>
      <c r="N283" s="14"/>
      <c r="O283" s="13"/>
      <c r="P283" s="14"/>
      <c r="Q283" s="13"/>
      <c r="R283" s="13"/>
      <c r="S283" s="14"/>
      <c r="T283" s="13"/>
      <c r="U283" s="13"/>
    </row>
    <row r="284" spans="1:21" ht="17" thickBot="1" x14ac:dyDescent="0.25">
      <c r="A284" s="5">
        <v>44173</v>
      </c>
      <c r="B284" s="6">
        <v>282</v>
      </c>
      <c r="C284" s="9"/>
      <c r="D284" s="80"/>
      <c r="E284" s="10"/>
      <c r="F284" s="11"/>
      <c r="G284" s="80"/>
      <c r="H284" s="10"/>
      <c r="I284" s="11"/>
      <c r="J284" s="80"/>
      <c r="K284" s="10"/>
      <c r="L284" s="11"/>
      <c r="M284" s="10"/>
      <c r="N284" s="11"/>
      <c r="O284" s="10"/>
      <c r="P284" s="11"/>
      <c r="Q284" s="10"/>
      <c r="R284" s="10"/>
      <c r="S284" s="11"/>
      <c r="T284" s="10"/>
      <c r="U284" s="10"/>
    </row>
    <row r="285" spans="1:21" ht="17" thickBot="1" x14ac:dyDescent="0.25">
      <c r="A285" s="5">
        <v>44174</v>
      </c>
      <c r="B285" s="6">
        <v>283</v>
      </c>
      <c r="C285" s="12"/>
      <c r="D285" s="79"/>
      <c r="E285" s="13"/>
      <c r="F285" s="14"/>
      <c r="G285" s="79"/>
      <c r="H285" s="13"/>
      <c r="I285" s="14"/>
      <c r="J285" s="79"/>
      <c r="K285" s="13"/>
      <c r="L285" s="14"/>
      <c r="M285" s="13"/>
      <c r="N285" s="14"/>
      <c r="O285" s="13"/>
      <c r="P285" s="14"/>
      <c r="Q285" s="13"/>
      <c r="R285" s="13"/>
      <c r="S285" s="14"/>
      <c r="T285" s="13"/>
      <c r="U285" s="13"/>
    </row>
    <row r="286" spans="1:21" ht="17" thickBot="1" x14ac:dyDescent="0.25">
      <c r="A286" s="5">
        <v>44175</v>
      </c>
      <c r="B286" s="6">
        <v>284</v>
      </c>
      <c r="C286" s="9"/>
      <c r="D286" s="80"/>
      <c r="E286" s="10"/>
      <c r="F286" s="11"/>
      <c r="G286" s="80"/>
      <c r="H286" s="10"/>
      <c r="I286" s="11"/>
      <c r="J286" s="80"/>
      <c r="K286" s="10"/>
      <c r="L286" s="11"/>
      <c r="M286" s="10"/>
      <c r="N286" s="11"/>
      <c r="O286" s="10"/>
      <c r="P286" s="11"/>
      <c r="Q286" s="10"/>
      <c r="R286" s="10"/>
      <c r="S286" s="11"/>
      <c r="T286" s="10"/>
      <c r="U286" s="10"/>
    </row>
    <row r="287" spans="1:21" ht="17" thickBot="1" x14ac:dyDescent="0.25">
      <c r="A287" s="5">
        <v>44176</v>
      </c>
      <c r="B287" s="6">
        <v>285</v>
      </c>
      <c r="C287" s="12"/>
      <c r="D287" s="79"/>
      <c r="E287" s="13"/>
      <c r="F287" s="14"/>
      <c r="G287" s="79"/>
      <c r="H287" s="13"/>
      <c r="I287" s="14"/>
      <c r="J287" s="79"/>
      <c r="K287" s="13"/>
      <c r="L287" s="14"/>
      <c r="M287" s="13"/>
      <c r="N287" s="14"/>
      <c r="O287" s="13"/>
      <c r="P287" s="14"/>
      <c r="Q287" s="13"/>
      <c r="R287" s="13"/>
      <c r="S287" s="14"/>
      <c r="T287" s="13"/>
      <c r="U287" s="13"/>
    </row>
    <row r="288" spans="1:21" ht="17" thickBot="1" x14ac:dyDescent="0.25">
      <c r="A288" s="5">
        <v>44177</v>
      </c>
      <c r="B288" s="6">
        <v>286</v>
      </c>
      <c r="C288" s="9"/>
      <c r="D288" s="80"/>
      <c r="E288" s="10"/>
      <c r="F288" s="11"/>
      <c r="G288" s="80"/>
      <c r="H288" s="10"/>
      <c r="I288" s="11"/>
      <c r="J288" s="80"/>
      <c r="K288" s="10"/>
      <c r="L288" s="11"/>
      <c r="M288" s="10"/>
      <c r="N288" s="11"/>
      <c r="O288" s="10"/>
      <c r="P288" s="11"/>
      <c r="Q288" s="10"/>
      <c r="R288" s="10"/>
      <c r="S288" s="11"/>
      <c r="T288" s="10"/>
      <c r="U288" s="10"/>
    </row>
    <row r="289" spans="1:21" ht="17" thickBot="1" x14ac:dyDescent="0.25">
      <c r="A289" s="5">
        <v>44178</v>
      </c>
      <c r="B289" s="6">
        <v>287</v>
      </c>
      <c r="C289" s="12"/>
      <c r="D289" s="79"/>
      <c r="E289" s="13"/>
      <c r="F289" s="14"/>
      <c r="G289" s="79"/>
      <c r="H289" s="13"/>
      <c r="I289" s="14"/>
      <c r="J289" s="79"/>
      <c r="K289" s="13"/>
      <c r="L289" s="14"/>
      <c r="M289" s="13"/>
      <c r="N289" s="14"/>
      <c r="O289" s="13"/>
      <c r="P289" s="14"/>
      <c r="Q289" s="13"/>
      <c r="R289" s="13"/>
      <c r="S289" s="14"/>
      <c r="T289" s="13"/>
      <c r="U289" s="13"/>
    </row>
    <row r="290" spans="1:21" ht="17" thickBot="1" x14ac:dyDescent="0.25">
      <c r="A290" s="5">
        <v>44179</v>
      </c>
      <c r="B290" s="6">
        <v>288</v>
      </c>
      <c r="C290" s="9"/>
      <c r="D290" s="80"/>
      <c r="E290" s="10"/>
      <c r="F290" s="11"/>
      <c r="G290" s="80"/>
      <c r="H290" s="10"/>
      <c r="I290" s="11"/>
      <c r="J290" s="80"/>
      <c r="K290" s="10"/>
      <c r="L290" s="11"/>
      <c r="M290" s="10"/>
      <c r="N290" s="11"/>
      <c r="O290" s="10"/>
      <c r="P290" s="11"/>
      <c r="Q290" s="10"/>
      <c r="R290" s="10"/>
      <c r="S290" s="11"/>
      <c r="T290" s="10"/>
      <c r="U290" s="10"/>
    </row>
    <row r="291" spans="1:21" ht="17" thickBot="1" x14ac:dyDescent="0.25">
      <c r="A291" s="5">
        <v>44180</v>
      </c>
      <c r="B291" s="6">
        <v>289</v>
      </c>
      <c r="C291" s="12"/>
      <c r="D291" s="79"/>
      <c r="E291" s="13"/>
      <c r="F291" s="14"/>
      <c r="G291" s="79"/>
      <c r="H291" s="13"/>
      <c r="I291" s="14"/>
      <c r="J291" s="79"/>
      <c r="K291" s="13"/>
      <c r="L291" s="14"/>
      <c r="M291" s="13"/>
      <c r="N291" s="14"/>
      <c r="O291" s="13"/>
      <c r="P291" s="14"/>
      <c r="Q291" s="13"/>
      <c r="R291" s="13"/>
      <c r="S291" s="14"/>
      <c r="T291" s="13"/>
      <c r="U291" s="13"/>
    </row>
    <row r="292" spans="1:21" ht="17" thickBot="1" x14ac:dyDescent="0.25">
      <c r="A292" s="5">
        <v>44181</v>
      </c>
      <c r="B292" s="6">
        <v>290</v>
      </c>
      <c r="C292" s="9"/>
      <c r="D292" s="80"/>
      <c r="E292" s="10"/>
      <c r="F292" s="11"/>
      <c r="G292" s="80"/>
      <c r="H292" s="10"/>
      <c r="I292" s="11"/>
      <c r="J292" s="80"/>
      <c r="K292" s="10"/>
      <c r="L292" s="11"/>
      <c r="M292" s="10"/>
      <c r="N292" s="11"/>
      <c r="O292" s="10"/>
      <c r="P292" s="11"/>
      <c r="Q292" s="10"/>
      <c r="R292" s="10"/>
      <c r="S292" s="11"/>
      <c r="T292" s="10"/>
      <c r="U292" s="10"/>
    </row>
    <row r="293" spans="1:21" ht="17" thickBot="1" x14ac:dyDescent="0.25">
      <c r="A293" s="5">
        <v>44182</v>
      </c>
      <c r="B293" s="6">
        <v>291</v>
      </c>
      <c r="C293" s="12"/>
      <c r="D293" s="79"/>
      <c r="E293" s="13"/>
      <c r="F293" s="14"/>
      <c r="G293" s="79"/>
      <c r="H293" s="13"/>
      <c r="I293" s="14"/>
      <c r="J293" s="79"/>
      <c r="K293" s="13"/>
      <c r="L293" s="14"/>
      <c r="M293" s="13"/>
      <c r="N293" s="14"/>
      <c r="O293" s="13"/>
      <c r="P293" s="14"/>
      <c r="Q293" s="13"/>
      <c r="R293" s="13"/>
      <c r="S293" s="14"/>
      <c r="T293" s="13"/>
      <c r="U293" s="13"/>
    </row>
    <row r="294" spans="1:21" ht="17" thickBot="1" x14ac:dyDescent="0.25">
      <c r="A294" s="5">
        <v>44183</v>
      </c>
      <c r="B294" s="6">
        <v>292</v>
      </c>
      <c r="C294" s="9"/>
      <c r="D294" s="80"/>
      <c r="E294" s="10"/>
      <c r="F294" s="11"/>
      <c r="G294" s="80"/>
      <c r="H294" s="10"/>
      <c r="I294" s="11"/>
      <c r="J294" s="80"/>
      <c r="K294" s="10"/>
      <c r="L294" s="11"/>
      <c r="M294" s="10"/>
      <c r="N294" s="11"/>
      <c r="O294" s="10"/>
      <c r="P294" s="11"/>
      <c r="Q294" s="10"/>
      <c r="R294" s="10"/>
      <c r="S294" s="11"/>
      <c r="T294" s="10"/>
      <c r="U294" s="10"/>
    </row>
    <row r="295" spans="1:21" ht="17" thickBot="1" x14ac:dyDescent="0.25">
      <c r="A295" s="5">
        <v>44184</v>
      </c>
      <c r="B295" s="6">
        <v>293</v>
      </c>
      <c r="C295" s="12"/>
      <c r="D295" s="79"/>
      <c r="E295" s="13"/>
      <c r="F295" s="14"/>
      <c r="G295" s="79"/>
      <c r="H295" s="13"/>
      <c r="I295" s="14"/>
      <c r="J295" s="79"/>
      <c r="K295" s="13"/>
      <c r="L295" s="14"/>
      <c r="M295" s="13"/>
      <c r="N295" s="14"/>
      <c r="O295" s="13"/>
      <c r="P295" s="14"/>
      <c r="Q295" s="13"/>
      <c r="R295" s="13"/>
      <c r="S295" s="14"/>
      <c r="T295" s="13"/>
      <c r="U295" s="13"/>
    </row>
    <row r="296" spans="1:21" ht="17" thickBot="1" x14ac:dyDescent="0.25">
      <c r="A296" s="5">
        <v>44185</v>
      </c>
      <c r="B296" s="6">
        <v>294</v>
      </c>
      <c r="C296" s="9"/>
      <c r="D296" s="80"/>
      <c r="E296" s="10"/>
      <c r="F296" s="11"/>
      <c r="G296" s="80"/>
      <c r="H296" s="10"/>
      <c r="I296" s="11"/>
      <c r="J296" s="80"/>
      <c r="K296" s="10"/>
      <c r="L296" s="11"/>
      <c r="M296" s="10"/>
      <c r="N296" s="11"/>
      <c r="O296" s="10"/>
      <c r="P296" s="11"/>
      <c r="Q296" s="10"/>
      <c r="R296" s="10"/>
      <c r="S296" s="11"/>
      <c r="T296" s="10"/>
      <c r="U296" s="10"/>
    </row>
    <row r="297" spans="1:21" ht="17" thickBot="1" x14ac:dyDescent="0.25">
      <c r="A297" s="5">
        <v>44186</v>
      </c>
      <c r="B297" s="6">
        <v>295</v>
      </c>
      <c r="C297" s="12"/>
      <c r="D297" s="79"/>
      <c r="E297" s="13"/>
      <c r="F297" s="14"/>
      <c r="G297" s="79"/>
      <c r="H297" s="13"/>
      <c r="I297" s="14"/>
      <c r="J297" s="79"/>
      <c r="K297" s="13"/>
      <c r="L297" s="14"/>
      <c r="M297" s="13"/>
      <c r="N297" s="14"/>
      <c r="O297" s="13"/>
      <c r="P297" s="14"/>
      <c r="Q297" s="13"/>
      <c r="R297" s="13"/>
      <c r="S297" s="14"/>
      <c r="T297" s="13"/>
      <c r="U297" s="13"/>
    </row>
    <row r="298" spans="1:21" ht="17" thickBot="1" x14ac:dyDescent="0.25">
      <c r="A298" s="5">
        <v>44187</v>
      </c>
      <c r="B298" s="6">
        <v>296</v>
      </c>
      <c r="C298" s="9"/>
      <c r="D298" s="80"/>
      <c r="E298" s="10"/>
      <c r="F298" s="11"/>
      <c r="G298" s="80"/>
      <c r="H298" s="10"/>
      <c r="I298" s="11"/>
      <c r="J298" s="80"/>
      <c r="K298" s="10"/>
      <c r="L298" s="11"/>
      <c r="M298" s="10"/>
      <c r="N298" s="11"/>
      <c r="O298" s="10"/>
      <c r="P298" s="11"/>
      <c r="Q298" s="10"/>
      <c r="R298" s="10"/>
      <c r="S298" s="11"/>
      <c r="T298" s="10"/>
      <c r="U298" s="10"/>
    </row>
    <row r="299" spans="1:21" ht="17" thickBot="1" x14ac:dyDescent="0.25">
      <c r="A299" s="5">
        <v>44188</v>
      </c>
      <c r="B299" s="6">
        <v>297</v>
      </c>
      <c r="C299" s="12"/>
      <c r="D299" s="79"/>
      <c r="E299" s="13"/>
      <c r="F299" s="14"/>
      <c r="G299" s="79"/>
      <c r="H299" s="13"/>
      <c r="I299" s="14"/>
      <c r="J299" s="79"/>
      <c r="K299" s="13"/>
      <c r="L299" s="14"/>
      <c r="M299" s="13"/>
      <c r="N299" s="14"/>
      <c r="O299" s="13"/>
      <c r="P299" s="14"/>
      <c r="Q299" s="13"/>
      <c r="R299" s="13"/>
      <c r="S299" s="14"/>
      <c r="T299" s="13"/>
      <c r="U299" s="13"/>
    </row>
    <row r="300" spans="1:21" ht="17" thickBot="1" x14ac:dyDescent="0.25">
      <c r="A300" s="5">
        <v>44189</v>
      </c>
      <c r="B300" s="6">
        <v>298</v>
      </c>
      <c r="C300" s="9"/>
      <c r="D300" s="80"/>
      <c r="E300" s="10"/>
      <c r="F300" s="11"/>
      <c r="G300" s="80"/>
      <c r="H300" s="10"/>
      <c r="I300" s="11"/>
      <c r="J300" s="80"/>
      <c r="K300" s="10"/>
      <c r="L300" s="11"/>
      <c r="M300" s="10"/>
      <c r="N300" s="11"/>
      <c r="O300" s="10"/>
      <c r="P300" s="11"/>
      <c r="Q300" s="10"/>
      <c r="R300" s="10"/>
      <c r="S300" s="11"/>
      <c r="T300" s="10"/>
      <c r="U300" s="10"/>
    </row>
    <row r="301" spans="1:21" ht="17" thickBot="1" x14ac:dyDescent="0.25">
      <c r="A301" s="5">
        <v>44190</v>
      </c>
      <c r="B301" s="6">
        <v>299</v>
      </c>
      <c r="C301" s="12"/>
      <c r="D301" s="79"/>
      <c r="E301" s="13"/>
      <c r="F301" s="14"/>
      <c r="G301" s="79"/>
      <c r="H301" s="13"/>
      <c r="I301" s="14"/>
      <c r="J301" s="79"/>
      <c r="K301" s="13"/>
      <c r="L301" s="14"/>
      <c r="M301" s="13"/>
      <c r="N301" s="14"/>
      <c r="O301" s="13"/>
      <c r="P301" s="14"/>
      <c r="Q301" s="13"/>
      <c r="R301" s="13"/>
      <c r="S301" s="14"/>
      <c r="T301" s="13"/>
      <c r="U301" s="13"/>
    </row>
    <row r="302" spans="1:21" ht="17" thickBot="1" x14ac:dyDescent="0.25">
      <c r="A302" s="5">
        <v>44191</v>
      </c>
      <c r="B302" s="6">
        <v>300</v>
      </c>
      <c r="C302" s="9"/>
      <c r="D302" s="80"/>
      <c r="E302" s="10"/>
      <c r="F302" s="11"/>
      <c r="G302" s="80"/>
      <c r="H302" s="10"/>
      <c r="I302" s="11"/>
      <c r="J302" s="80"/>
      <c r="K302" s="10"/>
      <c r="L302" s="11"/>
      <c r="M302" s="10"/>
      <c r="N302" s="11"/>
      <c r="O302" s="10"/>
      <c r="P302" s="11"/>
      <c r="Q302" s="10"/>
      <c r="R302" s="10"/>
      <c r="S302" s="11"/>
      <c r="T302" s="10"/>
      <c r="U302" s="10"/>
    </row>
    <row r="303" spans="1:21" ht="17" thickBot="1" x14ac:dyDescent="0.25">
      <c r="A303" s="5">
        <v>44192</v>
      </c>
      <c r="B303" s="6">
        <v>301</v>
      </c>
      <c r="C303" s="12"/>
      <c r="D303" s="79"/>
      <c r="E303" s="13"/>
      <c r="F303" s="14"/>
      <c r="G303" s="79"/>
      <c r="H303" s="13"/>
      <c r="I303" s="14"/>
      <c r="J303" s="79"/>
      <c r="K303" s="13"/>
      <c r="L303" s="14"/>
      <c r="M303" s="13"/>
      <c r="N303" s="14"/>
      <c r="O303" s="13"/>
      <c r="P303" s="14"/>
      <c r="Q303" s="13"/>
      <c r="R303" s="13"/>
      <c r="S303" s="14"/>
      <c r="T303" s="13"/>
      <c r="U303" s="13"/>
    </row>
    <row r="304" spans="1:21" ht="17" thickBot="1" x14ac:dyDescent="0.25">
      <c r="A304" s="5">
        <v>44193</v>
      </c>
      <c r="B304" s="6">
        <v>302</v>
      </c>
      <c r="C304" s="9"/>
      <c r="D304" s="80"/>
      <c r="E304" s="10"/>
      <c r="F304" s="11"/>
      <c r="G304" s="80"/>
      <c r="H304" s="10"/>
      <c r="I304" s="11"/>
      <c r="J304" s="80"/>
      <c r="K304" s="10"/>
      <c r="L304" s="11"/>
      <c r="M304" s="10"/>
      <c r="N304" s="11"/>
      <c r="O304" s="10"/>
      <c r="P304" s="11"/>
      <c r="Q304" s="10"/>
      <c r="R304" s="10"/>
      <c r="S304" s="11"/>
      <c r="T304" s="10"/>
      <c r="U304" s="10"/>
    </row>
    <row r="305" spans="1:21" ht="17" thickBot="1" x14ac:dyDescent="0.25">
      <c r="A305" s="5">
        <v>44194</v>
      </c>
      <c r="B305" s="6">
        <v>303</v>
      </c>
      <c r="C305" s="12"/>
      <c r="D305" s="79"/>
      <c r="E305" s="13"/>
      <c r="F305" s="14"/>
      <c r="G305" s="79"/>
      <c r="H305" s="13"/>
      <c r="I305" s="14"/>
      <c r="J305" s="79"/>
      <c r="K305" s="13"/>
      <c r="L305" s="14"/>
      <c r="M305" s="13"/>
      <c r="N305" s="14"/>
      <c r="O305" s="13"/>
      <c r="P305" s="14"/>
      <c r="Q305" s="13"/>
      <c r="R305" s="13"/>
      <c r="S305" s="14"/>
      <c r="T305" s="13"/>
      <c r="U305" s="13"/>
    </row>
    <row r="306" spans="1:21" ht="17" thickBot="1" x14ac:dyDescent="0.25">
      <c r="A306" s="5">
        <v>44195</v>
      </c>
      <c r="B306" s="6">
        <v>304</v>
      </c>
      <c r="C306" s="9"/>
      <c r="D306" s="80"/>
      <c r="E306" s="10"/>
      <c r="F306" s="11"/>
      <c r="G306" s="80"/>
      <c r="H306" s="10"/>
      <c r="I306" s="11"/>
      <c r="J306" s="80"/>
      <c r="K306" s="10"/>
      <c r="L306" s="11"/>
      <c r="M306" s="10"/>
      <c r="N306" s="11"/>
      <c r="O306" s="10"/>
      <c r="P306" s="11"/>
      <c r="Q306" s="10"/>
      <c r="R306" s="10"/>
      <c r="S306" s="11"/>
      <c r="T306" s="10"/>
      <c r="U306" s="10"/>
    </row>
    <row r="307" spans="1:21" ht="17" thickBot="1" x14ac:dyDescent="0.25">
      <c r="A307" s="7">
        <v>44196</v>
      </c>
      <c r="B307" s="6">
        <v>305</v>
      </c>
      <c r="C307" s="12"/>
      <c r="D307" s="79"/>
      <c r="E307" s="13"/>
      <c r="F307" s="14"/>
      <c r="G307" s="79"/>
      <c r="H307" s="13"/>
      <c r="I307" s="14"/>
      <c r="J307" s="79"/>
      <c r="K307" s="13"/>
      <c r="L307" s="14"/>
      <c r="M307" s="13"/>
      <c r="N307" s="14"/>
      <c r="O307" s="13"/>
      <c r="P307" s="14"/>
      <c r="Q307" s="13"/>
      <c r="R307" s="13"/>
      <c r="S307" s="14"/>
      <c r="T307" s="13"/>
      <c r="U307" s="13"/>
    </row>
  </sheetData>
  <mergeCells count="8">
    <mergeCell ref="N1:O1"/>
    <mergeCell ref="P1:R1"/>
    <mergeCell ref="S1:U1"/>
    <mergeCell ref="A1:B1"/>
    <mergeCell ref="C1:E1"/>
    <mergeCell ref="F1:H1"/>
    <mergeCell ref="I1:K1"/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 x14ac:dyDescent="0.2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 x14ac:dyDescent="0.3">
      <c r="H1" s="34" t="s">
        <v>63</v>
      </c>
      <c r="I1" s="34"/>
      <c r="J1" s="34" t="s">
        <v>68</v>
      </c>
      <c r="K1" s="34"/>
      <c r="L1" s="34" t="s">
        <v>69</v>
      </c>
      <c r="M1" s="34"/>
    </row>
    <row r="2" spans="2:25" s="34" customFormat="1" ht="61" customHeight="1" x14ac:dyDescent="0.3">
      <c r="B2" s="33" t="s">
        <v>52</v>
      </c>
      <c r="C2" s="34" t="s">
        <v>56</v>
      </c>
      <c r="D2" s="34" t="s">
        <v>55</v>
      </c>
      <c r="E2" s="34" t="s">
        <v>54</v>
      </c>
      <c r="F2" s="34" t="s">
        <v>53</v>
      </c>
      <c r="G2" s="36">
        <v>43890</v>
      </c>
    </row>
    <row r="3" spans="2:25" s="34" customFormat="1" ht="61" customHeight="1" x14ac:dyDescent="0.3">
      <c r="B3" s="35" t="s">
        <v>59</v>
      </c>
      <c r="C3" s="38" t="s">
        <v>35</v>
      </c>
      <c r="D3" s="35" t="s">
        <v>36</v>
      </c>
      <c r="E3" s="35" t="s">
        <v>37</v>
      </c>
      <c r="F3" s="35" t="s">
        <v>38</v>
      </c>
      <c r="G3" s="34" t="s">
        <v>71</v>
      </c>
      <c r="H3" s="37">
        <f>H6-21</f>
        <v>43832</v>
      </c>
      <c r="I3" s="34">
        <f>ROUND(I6*0.02,0)</f>
        <v>9</v>
      </c>
      <c r="J3" s="37">
        <f>J6-21</f>
        <v>43833</v>
      </c>
      <c r="K3" s="34">
        <f>ROUND(K6*0.02,0)</f>
        <v>4</v>
      </c>
      <c r="L3" s="37">
        <f>L6-21</f>
        <v>43833</v>
      </c>
      <c r="M3" s="34">
        <f>ROUND(M6*0.02,0)</f>
        <v>13</v>
      </c>
      <c r="R3" s="34" t="s">
        <v>55</v>
      </c>
      <c r="S3" s="34" t="s">
        <v>54</v>
      </c>
      <c r="T3" s="34" t="s">
        <v>77</v>
      </c>
    </row>
    <row r="4" spans="2:25" s="34" customFormat="1" ht="61" customHeight="1" x14ac:dyDescent="0.3">
      <c r="B4" s="35" t="s">
        <v>58</v>
      </c>
      <c r="C4" s="38" t="s">
        <v>31</v>
      </c>
      <c r="D4" s="35" t="s">
        <v>32</v>
      </c>
      <c r="E4" s="35" t="s">
        <v>33</v>
      </c>
      <c r="F4" s="35" t="s">
        <v>34</v>
      </c>
      <c r="G4" s="34" t="s">
        <v>72</v>
      </c>
      <c r="H4" s="37">
        <f>H6-14</f>
        <v>43839</v>
      </c>
      <c r="I4" s="34">
        <f>ROUND(I6*0.09,0)</f>
        <v>40</v>
      </c>
      <c r="J4" s="37">
        <f>J6-14</f>
        <v>43840</v>
      </c>
      <c r="K4" s="34">
        <f>ROUND(K6*0.09,0)</f>
        <v>18</v>
      </c>
      <c r="L4" s="37">
        <f>L6-14</f>
        <v>43840</v>
      </c>
      <c r="M4" s="34">
        <f>ROUND(M6*0.09,0)</f>
        <v>58</v>
      </c>
      <c r="R4" s="35">
        <f>ROUND(0.03^-1,2)</f>
        <v>33.33</v>
      </c>
      <c r="S4" s="35">
        <f>ROUND(0.02^-1,2)</f>
        <v>50</v>
      </c>
      <c r="T4" s="35">
        <f>ROUND(0.05^-1,2)</f>
        <v>20</v>
      </c>
      <c r="W4" s="40" t="s">
        <v>36</v>
      </c>
      <c r="X4" s="40" t="s">
        <v>37</v>
      </c>
      <c r="Y4" s="40" t="s">
        <v>38</v>
      </c>
    </row>
    <row r="5" spans="2:25" s="34" customFormat="1" ht="61" customHeight="1" x14ac:dyDescent="0.3">
      <c r="B5" s="35" t="s">
        <v>57</v>
      </c>
      <c r="C5" s="38" t="s">
        <v>27</v>
      </c>
      <c r="D5" s="35" t="s">
        <v>28</v>
      </c>
      <c r="E5" s="35" t="s">
        <v>29</v>
      </c>
      <c r="F5" s="35" t="s">
        <v>30</v>
      </c>
      <c r="G5" s="34" t="s">
        <v>70</v>
      </c>
      <c r="H5" s="37">
        <f>H6-7</f>
        <v>43846</v>
      </c>
      <c r="I5" s="34">
        <f>ROUND(I6*0.22,0)</f>
        <v>98</v>
      </c>
      <c r="J5" s="37">
        <f>J6-7</f>
        <v>43847</v>
      </c>
      <c r="K5" s="34">
        <f>ROUND(K6*0.22,0)</f>
        <v>44</v>
      </c>
      <c r="L5" s="37">
        <f>L6-7</f>
        <v>43847</v>
      </c>
      <c r="M5" s="34">
        <f>ROUND(M6*0.22,0)</f>
        <v>141</v>
      </c>
      <c r="R5" s="35">
        <f>ROUND(0.1^-1,2)</f>
        <v>10</v>
      </c>
      <c r="S5" s="35">
        <f>ROUND(0.09^-1,2)</f>
        <v>11.11</v>
      </c>
      <c r="T5" s="35">
        <f>ROUND(0.14^-1,2)</f>
        <v>7.14</v>
      </c>
      <c r="W5" s="40" t="s">
        <v>32</v>
      </c>
      <c r="X5" s="40" t="s">
        <v>33</v>
      </c>
      <c r="Y5" s="40" t="s">
        <v>34</v>
      </c>
    </row>
    <row r="6" spans="2:25" s="34" customFormat="1" ht="61" customHeight="1" x14ac:dyDescent="0.3">
      <c r="B6" s="33" t="s">
        <v>51</v>
      </c>
      <c r="C6" s="39"/>
      <c r="G6" s="34" t="s">
        <v>67</v>
      </c>
      <c r="H6" s="36">
        <v>43853</v>
      </c>
      <c r="I6" s="34">
        <v>444</v>
      </c>
      <c r="J6" s="36">
        <v>43854</v>
      </c>
      <c r="K6" s="34">
        <f>M6-I6</f>
        <v>199</v>
      </c>
      <c r="L6" s="36">
        <v>43854</v>
      </c>
      <c r="M6" s="34">
        <v>643</v>
      </c>
      <c r="R6" s="35">
        <f>ROUND(0.29^-1,2)</f>
        <v>3.45</v>
      </c>
      <c r="S6" s="35">
        <f>ROUND(0.22^-1,2)</f>
        <v>4.55</v>
      </c>
      <c r="T6" s="35">
        <f>ROUND(0.34^-1,2)</f>
        <v>2.94</v>
      </c>
      <c r="W6" s="40" t="s">
        <v>28</v>
      </c>
      <c r="X6" s="40" t="s">
        <v>29</v>
      </c>
      <c r="Y6" s="40" t="s">
        <v>30</v>
      </c>
    </row>
    <row r="7" spans="2:25" s="34" customFormat="1" ht="61" customHeight="1" x14ac:dyDescent="0.3">
      <c r="B7" s="33"/>
      <c r="C7" s="39"/>
      <c r="G7" s="34" t="s">
        <v>73</v>
      </c>
      <c r="H7" s="36"/>
      <c r="J7" s="36"/>
      <c r="L7" s="36"/>
      <c r="Q7" s="34" t="s">
        <v>67</v>
      </c>
    </row>
    <row r="8" spans="2:25" s="34" customFormat="1" ht="61" customHeight="1" x14ac:dyDescent="0.3">
      <c r="B8" s="35" t="s">
        <v>60</v>
      </c>
      <c r="C8" s="38" t="s">
        <v>39</v>
      </c>
      <c r="D8" s="35" t="s">
        <v>40</v>
      </c>
      <c r="E8" s="35" t="s">
        <v>41</v>
      </c>
      <c r="F8" s="38" t="s">
        <v>42</v>
      </c>
      <c r="G8" s="35" t="s">
        <v>65</v>
      </c>
      <c r="H8" s="37">
        <f>H6+7</f>
        <v>43860</v>
      </c>
      <c r="I8" s="34">
        <f>ROUND($I$6/D17,0)</f>
        <v>728</v>
      </c>
      <c r="J8" s="37">
        <f>J6+7</f>
        <v>43861</v>
      </c>
      <c r="K8" s="34">
        <f>ROUND($K$6/E17,0)</f>
        <v>349</v>
      </c>
      <c r="L8" s="37">
        <f>L6+7</f>
        <v>43861</v>
      </c>
      <c r="M8" s="34">
        <f>I8+K8</f>
        <v>1077</v>
      </c>
      <c r="O8" s="34">
        <f>ROUND($M$6/M8,2)</f>
        <v>0.6</v>
      </c>
      <c r="R8" s="35">
        <v>0.61</v>
      </c>
      <c r="S8" s="35">
        <v>0.56999999999999995</v>
      </c>
      <c r="T8" s="34">
        <v>0.6</v>
      </c>
    </row>
    <row r="9" spans="2:25" s="34" customFormat="1" ht="61" customHeight="1" x14ac:dyDescent="0.3">
      <c r="B9" s="35" t="s">
        <v>61</v>
      </c>
      <c r="C9" s="38" t="s">
        <v>43</v>
      </c>
      <c r="D9" s="35" t="s">
        <v>44</v>
      </c>
      <c r="E9" s="35" t="s">
        <v>45</v>
      </c>
      <c r="F9" s="38" t="s">
        <v>46</v>
      </c>
      <c r="G9" s="35" t="s">
        <v>64</v>
      </c>
      <c r="H9" s="37">
        <f>H6+14</f>
        <v>43867</v>
      </c>
      <c r="I9" s="34">
        <f t="shared" ref="I9:I10" si="0">ROUND($I$6/D18,0)</f>
        <v>1345</v>
      </c>
      <c r="J9" s="37">
        <f>J6+14</f>
        <v>43868</v>
      </c>
      <c r="K9" s="34">
        <f t="shared" ref="K9:K10" si="1">ROUND($K$6/E18,0)</f>
        <v>642</v>
      </c>
      <c r="L9" s="37">
        <f>L6+14</f>
        <v>43868</v>
      </c>
      <c r="M9" s="34">
        <f t="shared" ref="M9:M10" si="2">I9+K9</f>
        <v>1987</v>
      </c>
      <c r="O9" s="34">
        <f t="shared" ref="O9:O10" si="3">ROUND($M$6/M9,2)</f>
        <v>0.32</v>
      </c>
      <c r="R9" s="35">
        <v>0.33</v>
      </c>
      <c r="S9" s="35">
        <v>0.31</v>
      </c>
      <c r="T9" s="34">
        <v>0.32</v>
      </c>
    </row>
    <row r="10" spans="2:25" s="34" customFormat="1" ht="61" customHeight="1" x14ac:dyDescent="0.3">
      <c r="B10" s="35" t="s">
        <v>62</v>
      </c>
      <c r="C10" s="38" t="s">
        <v>47</v>
      </c>
      <c r="D10" s="35" t="s">
        <v>48</v>
      </c>
      <c r="E10" s="35" t="s">
        <v>49</v>
      </c>
      <c r="F10" s="38" t="s">
        <v>50</v>
      </c>
      <c r="G10" s="35" t="s">
        <v>66</v>
      </c>
      <c r="H10" s="37">
        <f>H6+21</f>
        <v>43874</v>
      </c>
      <c r="I10" s="34">
        <f t="shared" si="0"/>
        <v>2018</v>
      </c>
      <c r="J10" s="37">
        <f>J6+21</f>
        <v>43875</v>
      </c>
      <c r="K10" s="34">
        <f t="shared" si="1"/>
        <v>948</v>
      </c>
      <c r="L10" s="37">
        <f>L6+21</f>
        <v>43875</v>
      </c>
      <c r="M10" s="34">
        <f t="shared" si="2"/>
        <v>2966</v>
      </c>
      <c r="O10" s="34">
        <f t="shared" si="3"/>
        <v>0.22</v>
      </c>
      <c r="R10" s="35">
        <v>0.22</v>
      </c>
      <c r="S10" s="35">
        <v>0.21</v>
      </c>
      <c r="T10" s="34">
        <v>0.22</v>
      </c>
    </row>
    <row r="17" spans="3:6" ht="26" x14ac:dyDescent="0.3">
      <c r="C17" s="35">
        <v>0.85</v>
      </c>
      <c r="D17" s="35">
        <v>0.61</v>
      </c>
      <c r="E17" s="35">
        <v>0.56999999999999995</v>
      </c>
      <c r="F17" s="35">
        <v>0.76</v>
      </c>
    </row>
    <row r="18" spans="3:6" ht="26" x14ac:dyDescent="0.3">
      <c r="C18" s="35">
        <v>0.39</v>
      </c>
      <c r="D18" s="35">
        <v>0.33</v>
      </c>
      <c r="E18" s="35">
        <v>0.31</v>
      </c>
      <c r="F18" s="35">
        <v>0.36</v>
      </c>
    </row>
    <row r="19" spans="3:6" ht="26" x14ac:dyDescent="0.3">
      <c r="C19" s="35">
        <v>0.26</v>
      </c>
      <c r="D19" s="35">
        <v>0.22</v>
      </c>
      <c r="E19" s="35">
        <v>0.21</v>
      </c>
      <c r="F19" s="35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6"/>
  <sheetViews>
    <sheetView zoomScale="116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F3" sqref="F3:F66"/>
    </sheetView>
  </sheetViews>
  <sheetFormatPr baseColWidth="10" defaultRowHeight="16" x14ac:dyDescent="0.2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 x14ac:dyDescent="0.25">
      <c r="A1" s="56" t="s">
        <v>15</v>
      </c>
      <c r="B1" s="64"/>
      <c r="C1" s="65" t="s">
        <v>74</v>
      </c>
      <c r="D1" s="66"/>
      <c r="E1" s="66"/>
      <c r="F1" s="66"/>
      <c r="G1" s="66"/>
    </row>
    <row r="2" spans="1:7" ht="18" thickBot="1" x14ac:dyDescent="0.25">
      <c r="A2" s="1" t="s">
        <v>9</v>
      </c>
      <c r="B2" s="32" t="s">
        <v>10</v>
      </c>
      <c r="C2" s="4" t="s">
        <v>75</v>
      </c>
      <c r="D2" s="45" t="s">
        <v>76</v>
      </c>
      <c r="E2" s="55" t="s">
        <v>78</v>
      </c>
      <c r="F2" s="43" t="s">
        <v>79</v>
      </c>
      <c r="G2" s="68" t="s">
        <v>16</v>
      </c>
    </row>
    <row r="3" spans="1:7" ht="17" thickBot="1" x14ac:dyDescent="0.25">
      <c r="A3" s="5">
        <v>43893</v>
      </c>
      <c r="B3" s="6">
        <v>1</v>
      </c>
      <c r="C3" s="47">
        <f>DGS!C10</f>
        <v>4</v>
      </c>
      <c r="D3" s="9">
        <f>ROUND(C3/BEAR!$T$6,0)</f>
        <v>1</v>
      </c>
      <c r="E3" s="9">
        <f>ROUND(C3/BEAR!$T$8,0)</f>
        <v>7</v>
      </c>
      <c r="F3" s="9">
        <f>ROUND(C3/BEAR!$T$9,0)</f>
        <v>13</v>
      </c>
      <c r="G3" s="9"/>
    </row>
    <row r="4" spans="1:7" ht="17" thickBot="1" x14ac:dyDescent="0.25">
      <c r="A4" s="5">
        <v>43894</v>
      </c>
      <c r="B4" s="6">
        <v>2</v>
      </c>
      <c r="C4" s="47">
        <f>DGS!C11</f>
        <v>6</v>
      </c>
      <c r="D4" s="9">
        <f>ROUND(C4/BEAR!$T$6,0)</f>
        <v>2</v>
      </c>
      <c r="E4" s="9">
        <f>ROUND(C4/BEAR!$T$8,0)</f>
        <v>10</v>
      </c>
      <c r="F4" s="9">
        <f>ROUND(C4/BEAR!$T$9,0)</f>
        <v>19</v>
      </c>
      <c r="G4" s="9"/>
    </row>
    <row r="5" spans="1:7" ht="17" thickBot="1" x14ac:dyDescent="0.25">
      <c r="A5" s="5">
        <v>43895</v>
      </c>
      <c r="B5" s="6">
        <v>3</v>
      </c>
      <c r="C5" s="47">
        <f>DGS!C12</f>
        <v>9</v>
      </c>
      <c r="D5" s="9">
        <f>ROUND(C5/BEAR!$T$6,0)</f>
        <v>3</v>
      </c>
      <c r="E5" s="9">
        <f>ROUND(C5/BEAR!$T$8,0)</f>
        <v>15</v>
      </c>
      <c r="F5" s="9">
        <f>ROUND(C5/BEAR!$T$9,0)</f>
        <v>28</v>
      </c>
      <c r="G5" s="9"/>
    </row>
    <row r="6" spans="1:7" ht="17" thickBot="1" x14ac:dyDescent="0.25">
      <c r="A6" s="5">
        <v>43896</v>
      </c>
      <c r="B6" s="6">
        <v>4</v>
      </c>
      <c r="C6" s="47">
        <f>DGS!C13</f>
        <v>13</v>
      </c>
      <c r="D6" s="9">
        <f>ROUND(C6/BEAR!$T$6,0)</f>
        <v>4</v>
      </c>
      <c r="E6" s="9">
        <f>ROUND(C6/BEAR!$T$8,0)</f>
        <v>22</v>
      </c>
      <c r="F6" s="9">
        <f>ROUND(C6/BEAR!$T$9,0)</f>
        <v>41</v>
      </c>
      <c r="G6" s="9"/>
    </row>
    <row r="7" spans="1:7" ht="17" thickBot="1" x14ac:dyDescent="0.25">
      <c r="A7" s="48">
        <v>43897</v>
      </c>
      <c r="B7" s="44">
        <v>5</v>
      </c>
      <c r="C7" s="47">
        <f>DGS!C14</f>
        <v>21</v>
      </c>
      <c r="D7" s="9">
        <f>ROUND(C7/BEAR!$T$6,0)</f>
        <v>7</v>
      </c>
      <c r="E7" s="9">
        <f>ROUND(C7/BEAR!$T$8,0)</f>
        <v>35</v>
      </c>
      <c r="F7" s="9">
        <f>ROUND(C7/BEAR!$T$9,0)</f>
        <v>66</v>
      </c>
      <c r="G7" s="9"/>
    </row>
    <row r="8" spans="1:7" ht="17" thickBot="1" x14ac:dyDescent="0.25">
      <c r="A8" s="5">
        <v>43898</v>
      </c>
      <c r="B8" s="6">
        <v>6</v>
      </c>
      <c r="C8" s="47">
        <f>DGS!C15</f>
        <v>30</v>
      </c>
      <c r="D8" s="9">
        <f>ROUND(C8/BEAR!$T$6,0)</f>
        <v>10</v>
      </c>
      <c r="E8" s="9">
        <f>ROUND(C8/BEAR!$T$8,0)</f>
        <v>50</v>
      </c>
      <c r="F8" s="9">
        <f>ROUND(C8/BEAR!$T$9,0)</f>
        <v>94</v>
      </c>
      <c r="G8" s="9"/>
    </row>
    <row r="9" spans="1:7" ht="17" thickBot="1" x14ac:dyDescent="0.25">
      <c r="A9" s="5">
        <v>43899</v>
      </c>
      <c r="B9" s="6">
        <v>7</v>
      </c>
      <c r="C9" s="47">
        <f>DGS!C16</f>
        <v>39</v>
      </c>
      <c r="D9" s="9">
        <f>ROUND(C9/BEAR!$T$6,0)</f>
        <v>13</v>
      </c>
      <c r="E9" s="9">
        <f>ROUND(C9/BEAR!$T$8,0)</f>
        <v>65</v>
      </c>
      <c r="F9" s="9">
        <f>ROUND(C9/BEAR!$T$9,0)</f>
        <v>122</v>
      </c>
      <c r="G9" s="9"/>
    </row>
    <row r="10" spans="1:7" ht="17" thickBot="1" x14ac:dyDescent="0.25">
      <c r="A10" s="5">
        <v>43900</v>
      </c>
      <c r="B10" s="6">
        <v>8</v>
      </c>
      <c r="C10" s="47">
        <f>DGS!C17</f>
        <v>41</v>
      </c>
      <c r="D10" s="9">
        <f>ROUND(C10/BEAR!$T$6,0)</f>
        <v>14</v>
      </c>
      <c r="E10" s="9">
        <f>ROUND(C10/BEAR!$T$8,0)</f>
        <v>68</v>
      </c>
      <c r="F10" s="9">
        <f>ROUND(C10/BEAR!$T$9,0)</f>
        <v>128</v>
      </c>
      <c r="G10" s="9"/>
    </row>
    <row r="11" spans="1:7" ht="17" thickBot="1" x14ac:dyDescent="0.25">
      <c r="A11" s="5">
        <v>43901</v>
      </c>
      <c r="B11" s="6">
        <v>9</v>
      </c>
      <c r="C11" s="47">
        <f>DGS!C18</f>
        <v>59</v>
      </c>
      <c r="D11" s="9">
        <f>ROUND(C11/BEAR!$T$6,0)</f>
        <v>20</v>
      </c>
      <c r="E11" s="9">
        <f>ROUND(C11/BEAR!$T$8,0)</f>
        <v>98</v>
      </c>
      <c r="F11" s="9">
        <f>ROUND(C11/BEAR!$T$9,0)</f>
        <v>184</v>
      </c>
      <c r="G11" s="9"/>
    </row>
    <row r="12" spans="1:7" ht="17" thickBot="1" x14ac:dyDescent="0.25">
      <c r="A12" s="5">
        <v>43902</v>
      </c>
      <c r="B12" s="6">
        <v>10</v>
      </c>
      <c r="C12" s="47">
        <f>DGS!C19</f>
        <v>78</v>
      </c>
      <c r="D12" s="9">
        <f>ROUND(C12/BEAR!$T$6,0)</f>
        <v>27</v>
      </c>
      <c r="E12" s="9">
        <f>ROUND(C12/BEAR!$T$8,0)</f>
        <v>130</v>
      </c>
      <c r="F12" s="9">
        <f>ROUND(C12/BEAR!$T$9,0)</f>
        <v>244</v>
      </c>
      <c r="G12" s="9"/>
    </row>
    <row r="13" spans="1:7" ht="17" thickBot="1" x14ac:dyDescent="0.25">
      <c r="A13" s="5">
        <v>43903</v>
      </c>
      <c r="B13" s="6">
        <v>11</v>
      </c>
      <c r="C13" s="47">
        <f>DGS!C20</f>
        <v>112</v>
      </c>
      <c r="D13" s="9">
        <f>ROUND(C13/BEAR!$T$6,0)</f>
        <v>38</v>
      </c>
      <c r="E13" s="9">
        <f>ROUND(C13/BEAR!$T$8,0)</f>
        <v>187</v>
      </c>
      <c r="F13" s="9">
        <f>ROUND(C13/BEAR!$T$9,0)</f>
        <v>350</v>
      </c>
      <c r="G13" s="9"/>
    </row>
    <row r="14" spans="1:7" ht="17" thickBot="1" x14ac:dyDescent="0.25">
      <c r="A14" s="5">
        <v>43904</v>
      </c>
      <c r="B14" s="6">
        <v>12</v>
      </c>
      <c r="C14" s="47">
        <f>DGS!C21</f>
        <v>169</v>
      </c>
      <c r="D14" s="9">
        <f>ROUND(C14/BEAR!$T$6,0)</f>
        <v>57</v>
      </c>
      <c r="E14" s="9">
        <f>ROUND(C14/BEAR!$T$8,0)</f>
        <v>282</v>
      </c>
      <c r="F14" s="9">
        <f>ROUND(C14/BEAR!$T$9,0)</f>
        <v>528</v>
      </c>
      <c r="G14" s="9"/>
    </row>
    <row r="15" spans="1:7" ht="17" thickBot="1" x14ac:dyDescent="0.25">
      <c r="A15" s="49">
        <v>43905</v>
      </c>
      <c r="B15" s="45">
        <v>13</v>
      </c>
      <c r="C15" s="47">
        <f>DGS!C22</f>
        <v>245</v>
      </c>
      <c r="D15" s="9">
        <f>ROUND(C15/BEAR!$T$6,0)</f>
        <v>83</v>
      </c>
      <c r="E15" s="9">
        <f>ROUND(C15/BEAR!$T$8,0)</f>
        <v>408</v>
      </c>
      <c r="F15" s="9">
        <f>ROUND(C15/BEAR!$T$9,0)</f>
        <v>766</v>
      </c>
      <c r="G15" s="9"/>
    </row>
    <row r="16" spans="1:7" ht="17" thickBot="1" x14ac:dyDescent="0.25">
      <c r="A16" s="5">
        <v>43906</v>
      </c>
      <c r="B16" s="6">
        <v>14</v>
      </c>
      <c r="C16" s="47">
        <f>DGS!C23</f>
        <v>331</v>
      </c>
      <c r="D16" s="9">
        <f>ROUND(C16/BEAR!$T$6,0)</f>
        <v>113</v>
      </c>
      <c r="E16" s="9">
        <f>ROUND(C16/BEAR!$T$8,0)</f>
        <v>552</v>
      </c>
      <c r="F16" s="9">
        <f>ROUND(C16/BEAR!$T$9,0)</f>
        <v>1034</v>
      </c>
      <c r="G16" s="9"/>
    </row>
    <row r="17" spans="1:7" ht="17" thickBot="1" x14ac:dyDescent="0.25">
      <c r="A17" s="5">
        <v>43907</v>
      </c>
      <c r="B17" s="6">
        <v>15</v>
      </c>
      <c r="C17" s="47">
        <f>DGS!C24</f>
        <v>448</v>
      </c>
      <c r="D17" s="9">
        <f>ROUND(C17/BEAR!$T$6,0)</f>
        <v>152</v>
      </c>
      <c r="E17" s="9">
        <f>ROUND(C17/BEAR!$T$8,0)</f>
        <v>747</v>
      </c>
      <c r="F17" s="9">
        <f>ROUND(C17/BEAR!$T$9,0)</f>
        <v>1400</v>
      </c>
      <c r="G17" s="9"/>
    </row>
    <row r="18" spans="1:7" ht="17" thickBot="1" x14ac:dyDescent="0.25">
      <c r="A18" s="5">
        <v>43908</v>
      </c>
      <c r="B18" s="6">
        <v>16</v>
      </c>
      <c r="C18" s="47">
        <f>DGS!C25</f>
        <v>642</v>
      </c>
      <c r="D18" s="9">
        <f>ROUND(C18/BEAR!$T$6,0)</f>
        <v>218</v>
      </c>
      <c r="E18" s="9">
        <f>ROUND(C18/BEAR!$T$8,0)</f>
        <v>1070</v>
      </c>
      <c r="F18" s="9">
        <f>ROUND(C18/BEAR!$T$9,0)</f>
        <v>2006</v>
      </c>
      <c r="G18" s="9">
        <v>1.2669999999999999</v>
      </c>
    </row>
    <row r="19" spans="1:7" ht="17" thickBot="1" x14ac:dyDescent="0.25">
      <c r="A19" s="5">
        <v>43909</v>
      </c>
      <c r="B19" s="6">
        <v>17</v>
      </c>
      <c r="C19" s="47">
        <f>DGS!C26</f>
        <v>785</v>
      </c>
      <c r="D19" s="9">
        <f>ROUND(C19/BEAR!$T$6,0)</f>
        <v>267</v>
      </c>
      <c r="E19" s="9">
        <f>ROUND(C19/BEAR!$T$8,0)</f>
        <v>1308</v>
      </c>
      <c r="F19" s="9">
        <f>ROUND(C19/BEAR!$T$9,0)</f>
        <v>2453</v>
      </c>
      <c r="G19" s="9">
        <v>5.0190000000000001</v>
      </c>
    </row>
    <row r="20" spans="1:7" ht="17" thickBot="1" x14ac:dyDescent="0.25">
      <c r="A20" s="5">
        <v>43910</v>
      </c>
      <c r="B20" s="6">
        <v>18</v>
      </c>
      <c r="C20" s="47">
        <f>DGS!C27</f>
        <v>1020</v>
      </c>
      <c r="D20" s="9">
        <f>ROUND(C20/BEAR!$T$6,0)</f>
        <v>347</v>
      </c>
      <c r="E20" s="9">
        <f>ROUND(C20/BEAR!$T$8,0)</f>
        <v>1700</v>
      </c>
      <c r="F20" s="9">
        <f>ROUND(C20/BEAR!$T$9,0)</f>
        <v>3188</v>
      </c>
      <c r="G20" s="9">
        <v>2.5049999999999999</v>
      </c>
    </row>
    <row r="21" spans="1:7" ht="17" thickBot="1" x14ac:dyDescent="0.25">
      <c r="A21" s="5">
        <v>43911</v>
      </c>
      <c r="B21" s="6">
        <v>19</v>
      </c>
      <c r="C21" s="47">
        <f>DGS!C28</f>
        <v>1280</v>
      </c>
      <c r="D21" s="9">
        <f>ROUND(C21/BEAR!$T$6,0)</f>
        <v>435</v>
      </c>
      <c r="E21" s="9">
        <f>ROUND(C21/BEAR!$T$8,0)</f>
        <v>2133</v>
      </c>
      <c r="F21" s="9">
        <f>ROUND(C21/BEAR!$T$9,0)</f>
        <v>4000</v>
      </c>
      <c r="G21" s="9">
        <v>8.7100000000000009</v>
      </c>
    </row>
    <row r="22" spans="1:7" ht="17" thickBot="1" x14ac:dyDescent="0.25">
      <c r="A22" s="46">
        <v>43912</v>
      </c>
      <c r="B22" s="31">
        <v>20</v>
      </c>
      <c r="C22" s="47">
        <f>DGS!C29</f>
        <v>1600</v>
      </c>
      <c r="D22" s="9">
        <f>ROUND(C22/BEAR!$T$6,0)</f>
        <v>544</v>
      </c>
      <c r="E22" s="9">
        <f>ROUND(C22/BEAR!$T$8,0)</f>
        <v>2667</v>
      </c>
      <c r="F22" s="9">
        <f>ROUND(C22/BEAR!$T$9,0)</f>
        <v>5000</v>
      </c>
      <c r="G22" s="9">
        <v>2.4910000000000001</v>
      </c>
    </row>
    <row r="23" spans="1:7" ht="17" thickBot="1" x14ac:dyDescent="0.25">
      <c r="A23" s="5">
        <v>43913</v>
      </c>
      <c r="B23" s="6">
        <v>21</v>
      </c>
      <c r="C23" s="47">
        <f>DGS!C30</f>
        <v>2060</v>
      </c>
      <c r="D23" s="9">
        <f>ROUND(C23/BEAR!$T$6,0)</f>
        <v>701</v>
      </c>
      <c r="E23" s="9">
        <f>ROUND(C23/BEAR!$T$8,0)</f>
        <v>3433</v>
      </c>
      <c r="F23" s="9">
        <f>ROUND(C23/BEAR!$T$9,0)</f>
        <v>6438</v>
      </c>
      <c r="G23" s="9">
        <v>1.5489999999999999</v>
      </c>
    </row>
    <row r="24" spans="1:7" ht="17" thickBot="1" x14ac:dyDescent="0.25">
      <c r="A24" s="5">
        <v>43914</v>
      </c>
      <c r="B24" s="6">
        <v>22</v>
      </c>
      <c r="C24" s="47">
        <f>DGS!C31</f>
        <v>2363</v>
      </c>
      <c r="D24" s="9">
        <f>ROUND(C24/BEAR!$T$6,0)</f>
        <v>804</v>
      </c>
      <c r="E24" s="9">
        <f>ROUND(C24/BEAR!$T$8,0)</f>
        <v>3938</v>
      </c>
      <c r="F24" s="9">
        <f>ROUND(C24/BEAR!$T$9,0)</f>
        <v>7384</v>
      </c>
      <c r="G24" s="9">
        <v>1.2390000000000001</v>
      </c>
    </row>
    <row r="25" spans="1:7" ht="17" thickBot="1" x14ac:dyDescent="0.25">
      <c r="A25" s="5">
        <v>43915</v>
      </c>
      <c r="B25" s="6">
        <v>23</v>
      </c>
      <c r="C25" s="47">
        <f>DGS!C32</f>
        <v>2995</v>
      </c>
      <c r="D25" s="9">
        <f>ROUND(C25/BEAR!$T$6,0)</f>
        <v>1019</v>
      </c>
      <c r="E25" s="9">
        <f>ROUND(C25/BEAR!$T$8,0)</f>
        <v>4992</v>
      </c>
      <c r="F25" s="9">
        <f>ROUND(C25/BEAR!$T$9,0)</f>
        <v>9359</v>
      </c>
      <c r="G25" s="9">
        <v>1.4350000000000001</v>
      </c>
    </row>
    <row r="26" spans="1:7" ht="18" thickBot="1" x14ac:dyDescent="0.25">
      <c r="A26" s="5">
        <v>43916</v>
      </c>
      <c r="B26" s="6">
        <v>24</v>
      </c>
      <c r="C26" s="47">
        <f>DGS!C33</f>
        <v>3544</v>
      </c>
      <c r="D26" s="9">
        <f>ROUND(C26/BEAR!$T$6,0)</f>
        <v>1205</v>
      </c>
      <c r="E26" s="9">
        <f>ROUND(C26/BEAR!$T$8,0)</f>
        <v>5907</v>
      </c>
      <c r="F26" s="9">
        <f>ROUND(C26/BEAR!$T$9,0)</f>
        <v>11075</v>
      </c>
      <c r="G26" s="9" t="s">
        <v>80</v>
      </c>
    </row>
    <row r="27" spans="1:7" ht="17" thickBot="1" x14ac:dyDescent="0.25">
      <c r="A27" s="5">
        <v>43917</v>
      </c>
      <c r="B27" s="6">
        <v>25</v>
      </c>
      <c r="C27" s="47">
        <f>DGS!C34</f>
        <v>4268</v>
      </c>
      <c r="D27" s="9">
        <f>ROUND(C27/BEAR!$T$6,0)</f>
        <v>1452</v>
      </c>
      <c r="E27" s="9">
        <f>ROUND(C27/BEAR!$T$8,0)</f>
        <v>7113</v>
      </c>
      <c r="F27" s="9">
        <f>ROUND(C27/BEAR!$T$9,0)</f>
        <v>13338</v>
      </c>
      <c r="G27" s="9">
        <v>1.7010000000000001</v>
      </c>
    </row>
    <row r="28" spans="1:7" ht="17" thickBot="1" x14ac:dyDescent="0.25">
      <c r="A28" s="5">
        <v>43918</v>
      </c>
      <c r="B28" s="6">
        <v>26</v>
      </c>
      <c r="C28" s="47">
        <f>DGS!C35</f>
        <v>5170</v>
      </c>
      <c r="D28" s="9">
        <f>ROUND(C28/BEAR!$T$6,0)</f>
        <v>1759</v>
      </c>
      <c r="E28" s="9">
        <f>ROUND(C28/BEAR!$T$8,0)</f>
        <v>8617</v>
      </c>
      <c r="F28" s="9">
        <f>ROUND(C28/BEAR!$T$9,0)</f>
        <v>16156</v>
      </c>
      <c r="G28" s="9">
        <v>1.1559999999999999</v>
      </c>
    </row>
    <row r="29" spans="1:7" ht="17" thickBot="1" x14ac:dyDescent="0.25">
      <c r="A29" s="50">
        <v>43919</v>
      </c>
      <c r="B29" s="43">
        <v>27</v>
      </c>
      <c r="C29" s="47">
        <f>DGS!C36</f>
        <v>5962</v>
      </c>
      <c r="D29" s="9">
        <f>ROUND(C29/BEAR!$T$6,0)</f>
        <v>2028</v>
      </c>
      <c r="E29" s="9">
        <f>ROUND(C29/BEAR!$T$8,0)</f>
        <v>9937</v>
      </c>
      <c r="F29" s="9">
        <f>ROUND(C29/BEAR!$T$9,0)</f>
        <v>18631</v>
      </c>
      <c r="G29" s="9">
        <v>1.6890000000000001</v>
      </c>
    </row>
    <row r="30" spans="1:7" ht="17" thickBot="1" x14ac:dyDescent="0.25">
      <c r="A30" s="5">
        <v>43920</v>
      </c>
      <c r="B30" s="6">
        <v>28</v>
      </c>
      <c r="C30" s="47">
        <f>DGS!C37</f>
        <v>6408</v>
      </c>
      <c r="D30" s="9">
        <f>ROUND(C30/BEAR!$T$6,0)</f>
        <v>2180</v>
      </c>
      <c r="E30" s="9">
        <f>ROUND(C30/BEAR!$T$8,0)</f>
        <v>10680</v>
      </c>
      <c r="F30" s="9">
        <f>ROUND(C30/BEAR!$T$9,0)</f>
        <v>20025</v>
      </c>
      <c r="G30" s="9">
        <v>1.131</v>
      </c>
    </row>
    <row r="31" spans="1:7" ht="17" thickBot="1" x14ac:dyDescent="0.25">
      <c r="A31" s="5">
        <v>43921</v>
      </c>
      <c r="B31" s="6">
        <v>29</v>
      </c>
      <c r="C31" s="47">
        <f>DGS!C38</f>
        <v>7443</v>
      </c>
      <c r="D31" s="9">
        <f>ROUND(C31/BEAR!$T$6,0)</f>
        <v>2532</v>
      </c>
      <c r="E31" s="9">
        <f>ROUND(C31/BEAR!$T$8,0)</f>
        <v>12405</v>
      </c>
      <c r="F31" s="9">
        <f>ROUND(C31/BEAR!$T$9,0)</f>
        <v>23259</v>
      </c>
      <c r="G31" s="9">
        <v>1.282</v>
      </c>
    </row>
    <row r="32" spans="1:7" ht="17" thickBot="1" x14ac:dyDescent="0.25">
      <c r="A32" s="5">
        <v>43922</v>
      </c>
      <c r="B32" s="6">
        <v>30</v>
      </c>
      <c r="C32" s="47">
        <f>DGS!C39</f>
        <v>8251</v>
      </c>
      <c r="D32" s="9">
        <f>ROUND(C32/BEAR!$T$6,0)</f>
        <v>2806</v>
      </c>
      <c r="E32" s="9">
        <f>ROUND(C32/BEAR!$T$8,0)</f>
        <v>13752</v>
      </c>
      <c r="F32" s="9">
        <f>ROUND(C32/BEAR!$T$9,0)</f>
        <v>25784</v>
      </c>
      <c r="G32" s="9">
        <v>1.1499999999999999</v>
      </c>
    </row>
    <row r="33" spans="1:7" ht="17" thickBot="1" x14ac:dyDescent="0.25">
      <c r="A33" s="5">
        <v>43923</v>
      </c>
      <c r="B33" s="6">
        <v>31</v>
      </c>
      <c r="C33" s="47">
        <f>DGS!C40</f>
        <v>9034</v>
      </c>
      <c r="D33" s="9">
        <f>ROUND(C33/BEAR!$T$6,0)</f>
        <v>3073</v>
      </c>
      <c r="E33" s="9">
        <f>ROUND(C33/BEAR!$T$8,0)</f>
        <v>15057</v>
      </c>
      <c r="F33" s="9">
        <f>ROUND(C33/BEAR!$T$9,0)</f>
        <v>28231</v>
      </c>
      <c r="G33" s="9">
        <v>1.046</v>
      </c>
    </row>
    <row r="34" spans="1:7" ht="17" thickBot="1" x14ac:dyDescent="0.25">
      <c r="A34" s="5">
        <v>43924</v>
      </c>
      <c r="B34" s="6">
        <v>32</v>
      </c>
      <c r="C34" s="47">
        <f>DGS!C41</f>
        <v>9886</v>
      </c>
      <c r="D34" s="9">
        <f>ROUND(C34/BEAR!$T$6,0)</f>
        <v>3363</v>
      </c>
      <c r="E34" s="9">
        <f>ROUND(C34/BEAR!$T$8,0)</f>
        <v>16477</v>
      </c>
      <c r="F34" s="9">
        <f>ROUND(C34/BEAR!$T$9,0)</f>
        <v>30894</v>
      </c>
      <c r="G34" s="9">
        <v>1.0089999999999999</v>
      </c>
    </row>
    <row r="35" spans="1:7" ht="17" thickBot="1" x14ac:dyDescent="0.25">
      <c r="A35" s="5">
        <v>43925</v>
      </c>
      <c r="B35" s="6">
        <v>33</v>
      </c>
      <c r="C35" s="47">
        <f>DGS!C42</f>
        <v>10524</v>
      </c>
      <c r="D35" s="9">
        <f>ROUND(C35/BEAR!$T$6,0)</f>
        <v>3580</v>
      </c>
      <c r="E35" s="9">
        <f>ROUND(C35/BEAR!$T$8,0)</f>
        <v>17540</v>
      </c>
      <c r="F35" s="9">
        <f>ROUND(C35/BEAR!$T$9,0)</f>
        <v>32888</v>
      </c>
      <c r="G35" s="9">
        <v>0.99529999999999996</v>
      </c>
    </row>
    <row r="36" spans="1:7" ht="17" thickBot="1" x14ac:dyDescent="0.25">
      <c r="A36" s="51">
        <v>43926</v>
      </c>
      <c r="B36" s="42">
        <v>34</v>
      </c>
      <c r="C36" s="47">
        <f>DGS!C43</f>
        <v>11278</v>
      </c>
      <c r="D36" s="9">
        <f>ROUND(C36/BEAR!$T$6,0)</f>
        <v>3836</v>
      </c>
      <c r="E36" s="9">
        <f>ROUND(C36/BEAR!$T$8,0)</f>
        <v>18797</v>
      </c>
      <c r="F36" s="9">
        <f>ROUND(C36/BEAR!$T$9,0)</f>
        <v>35244</v>
      </c>
      <c r="G36" s="9">
        <v>0.89629999999999999</v>
      </c>
    </row>
    <row r="37" spans="1:7" ht="17" thickBot="1" x14ac:dyDescent="0.25">
      <c r="A37" s="5">
        <v>43927</v>
      </c>
      <c r="B37" s="6">
        <v>35</v>
      </c>
      <c r="C37" s="47">
        <f>DGS!C44</f>
        <v>11730</v>
      </c>
      <c r="D37" s="9">
        <f>ROUND(C37/BEAR!$T$6,0)</f>
        <v>3990</v>
      </c>
      <c r="E37" s="9">
        <f>ROUND(C37/BEAR!$T$8,0)</f>
        <v>19550</v>
      </c>
      <c r="F37" s="9">
        <f>ROUND(C37/BEAR!$T$9,0)</f>
        <v>36656</v>
      </c>
      <c r="G37" s="9">
        <v>0.8911</v>
      </c>
    </row>
    <row r="38" spans="1:7" ht="17" thickBot="1" x14ac:dyDescent="0.25">
      <c r="A38" s="5">
        <v>43928</v>
      </c>
      <c r="B38" s="6">
        <v>36</v>
      </c>
      <c r="C38" s="47">
        <f>DGS!C45</f>
        <v>12442</v>
      </c>
      <c r="D38" s="9">
        <f>ROUND(C38/BEAR!$T$6,0)</f>
        <v>4232</v>
      </c>
      <c r="E38" s="9">
        <f>ROUND(C38/BEAR!$T$8,0)</f>
        <v>20737</v>
      </c>
      <c r="F38" s="9">
        <f>ROUND(C38/BEAR!$T$9,0)</f>
        <v>38881</v>
      </c>
      <c r="G38" s="9">
        <v>0.85309999999999997</v>
      </c>
    </row>
    <row r="39" spans="1:7" ht="17" thickBot="1" x14ac:dyDescent="0.25">
      <c r="A39" s="5">
        <v>43929</v>
      </c>
      <c r="B39" s="6">
        <v>37</v>
      </c>
      <c r="C39" s="47">
        <f>DGS!C46</f>
        <v>13141</v>
      </c>
      <c r="D39" s="9">
        <f>ROUND(C39/BEAR!$T$6,0)</f>
        <v>4470</v>
      </c>
      <c r="E39" s="9">
        <f>ROUND(C39/BEAR!$T$8,0)</f>
        <v>21902</v>
      </c>
      <c r="F39" s="9">
        <f>ROUND(C39/BEAR!$T$9,0)</f>
        <v>41066</v>
      </c>
      <c r="G39" s="9">
        <v>0.79120000000000001</v>
      </c>
    </row>
    <row r="40" spans="1:7" ht="17" thickBot="1" x14ac:dyDescent="0.25">
      <c r="A40" s="5">
        <v>43930</v>
      </c>
      <c r="B40" s="6">
        <v>38</v>
      </c>
      <c r="C40" s="47">
        <f>DGS!C47</f>
        <v>13956</v>
      </c>
      <c r="D40" s="9">
        <f>ROUND(C40/BEAR!$T$6,0)</f>
        <v>4747</v>
      </c>
      <c r="E40" s="9">
        <f>ROUND(C40/BEAR!$T$8,0)</f>
        <v>23260</v>
      </c>
      <c r="F40" s="9">
        <f>ROUND(C40/BEAR!$T$9,0)</f>
        <v>43613</v>
      </c>
      <c r="G40" s="9">
        <v>0.78320000000000001</v>
      </c>
    </row>
    <row r="41" spans="1:7" ht="17" thickBot="1" x14ac:dyDescent="0.25">
      <c r="A41" s="5">
        <v>43931</v>
      </c>
      <c r="B41" s="6">
        <v>39</v>
      </c>
      <c r="C41" s="47">
        <f>DGS!C48</f>
        <v>15742</v>
      </c>
      <c r="D41" s="9">
        <f>ROUND(C41/BEAR!$T$6,0)</f>
        <v>5354</v>
      </c>
      <c r="E41" s="9">
        <f>ROUND(C41/BEAR!$T$8,0)</f>
        <v>26237</v>
      </c>
      <c r="F41" s="9">
        <f>ROUND(C41/BEAR!$T$9,0)</f>
        <v>49194</v>
      </c>
      <c r="G41" s="9">
        <v>0.80369999999999997</v>
      </c>
    </row>
    <row r="42" spans="1:7" ht="17" thickBot="1" x14ac:dyDescent="0.25">
      <c r="A42" s="5">
        <v>43932</v>
      </c>
      <c r="B42" s="6">
        <v>40</v>
      </c>
      <c r="C42" s="47">
        <f>DGS!C49</f>
        <v>15987</v>
      </c>
      <c r="D42" s="9">
        <f>ROUND(C42/BEAR!$T$6,0)</f>
        <v>5438</v>
      </c>
      <c r="E42" s="9">
        <f>ROUND(C42/BEAR!$T$8,0)</f>
        <v>26645</v>
      </c>
      <c r="F42" s="9">
        <f>ROUND(C42/BEAR!$T$9,0)</f>
        <v>49959</v>
      </c>
      <c r="G42" s="9">
        <v>0.80259999999999998</v>
      </c>
    </row>
    <row r="43" spans="1:7" ht="17" thickBot="1" x14ac:dyDescent="0.25">
      <c r="A43" s="5">
        <v>43933</v>
      </c>
      <c r="B43" s="6">
        <v>41</v>
      </c>
      <c r="C43" s="47">
        <f>DGS!C50</f>
        <v>16585</v>
      </c>
      <c r="D43" s="9">
        <f>ROUND(C43/BEAR!$T$6,0)</f>
        <v>5641</v>
      </c>
      <c r="E43" s="9">
        <f>ROUND(C43/BEAR!$T$8,0)</f>
        <v>27642</v>
      </c>
      <c r="F43" s="9">
        <f>ROUND(C43/BEAR!$T$9,0)</f>
        <v>51828</v>
      </c>
      <c r="G43" s="9">
        <v>0.90690000000000004</v>
      </c>
    </row>
    <row r="44" spans="1:7" ht="17" thickBot="1" x14ac:dyDescent="0.25">
      <c r="A44" s="52">
        <v>43934</v>
      </c>
      <c r="B44" s="41">
        <v>42</v>
      </c>
      <c r="C44" s="47">
        <f>DGS!C51</f>
        <v>16949</v>
      </c>
      <c r="D44" s="9">
        <f>ROUND(C44/BEAR!$T$6,0)</f>
        <v>5765</v>
      </c>
      <c r="E44" s="9">
        <f>ROUND(C44/BEAR!$T$8,0)</f>
        <v>28248</v>
      </c>
      <c r="F44" s="9">
        <f>ROUND(C44/BEAR!$T$9,0)</f>
        <v>52966</v>
      </c>
      <c r="G44" s="9">
        <v>0.85780000000000001</v>
      </c>
    </row>
    <row r="45" spans="1:7" ht="17" thickBot="1" x14ac:dyDescent="0.25">
      <c r="A45" s="5">
        <v>43935</v>
      </c>
      <c r="B45" s="6">
        <v>43</v>
      </c>
      <c r="C45" s="47">
        <f>DGS!C52</f>
        <v>17448</v>
      </c>
      <c r="D45" s="9">
        <f>ROUND(C45/BEAR!$T$6,0)</f>
        <v>5935</v>
      </c>
      <c r="E45" s="9">
        <f>ROUND(C45/BEAR!$T$8,0)</f>
        <v>29080</v>
      </c>
      <c r="F45" s="9">
        <f>ROUND(C45/BEAR!$T$9,0)</f>
        <v>54525</v>
      </c>
      <c r="G45" s="9">
        <v>0.79059999999999997</v>
      </c>
    </row>
    <row r="46" spans="1:7" ht="17" thickBot="1" x14ac:dyDescent="0.25">
      <c r="A46" s="5">
        <v>43936</v>
      </c>
      <c r="B46" s="6">
        <v>44</v>
      </c>
      <c r="C46" s="47">
        <f>DGS!C53</f>
        <v>18091</v>
      </c>
      <c r="D46" s="9">
        <f>ROUND(C46/BEAR!$T$6,0)</f>
        <v>6153</v>
      </c>
      <c r="E46" s="9">
        <f>ROUND(C46/BEAR!$T$8,0)</f>
        <v>30152</v>
      </c>
      <c r="F46" s="9">
        <f>ROUND(C46/BEAR!$T$9,0)</f>
        <v>56534</v>
      </c>
      <c r="G46" s="9">
        <v>0.7621</v>
      </c>
    </row>
    <row r="47" spans="1:7" ht="17" thickBot="1" x14ac:dyDescent="0.25">
      <c r="A47" s="5">
        <v>43937</v>
      </c>
      <c r="B47" s="6">
        <v>45</v>
      </c>
      <c r="C47" s="47">
        <f>DGS!C54</f>
        <v>18841</v>
      </c>
      <c r="D47" s="9">
        <f>ROUND(C47/BEAR!$T$6,0)</f>
        <v>6409</v>
      </c>
      <c r="E47" s="9">
        <f>ROUND(C47/BEAR!$T$8,0)</f>
        <v>31402</v>
      </c>
      <c r="F47" s="9">
        <f>ROUND(C47/BEAR!$T$9,0)</f>
        <v>58878</v>
      </c>
      <c r="G47" s="9">
        <v>0.74629999999999996</v>
      </c>
    </row>
    <row r="48" spans="1:7" ht="17" thickBot="1" x14ac:dyDescent="0.25">
      <c r="A48" s="5">
        <v>43938</v>
      </c>
      <c r="B48" s="6">
        <v>46</v>
      </c>
      <c r="C48" s="47">
        <f>DGS!C55</f>
        <v>19022</v>
      </c>
      <c r="D48" s="9">
        <f>ROUND(C48/BEAR!$T$6,0)</f>
        <v>6470</v>
      </c>
      <c r="E48" s="9">
        <f>ROUND(C48/BEAR!$T$8,0)</f>
        <v>31703</v>
      </c>
      <c r="F48" s="9">
        <f>ROUND(C48/BEAR!$T$9,0)</f>
        <v>59444</v>
      </c>
      <c r="G48" s="9">
        <v>0.74719999999999998</v>
      </c>
    </row>
    <row r="49" spans="1:7" ht="17" thickBot="1" x14ac:dyDescent="0.25">
      <c r="A49" s="5">
        <v>43939</v>
      </c>
      <c r="B49" s="6">
        <v>47</v>
      </c>
      <c r="C49" s="47">
        <f>DGS!C56</f>
        <v>19685</v>
      </c>
      <c r="D49" s="9">
        <f>ROUND(C49/BEAR!$T$6,0)</f>
        <v>6696</v>
      </c>
      <c r="E49" s="9">
        <f>ROUND(C49/BEAR!$T$8,0)</f>
        <v>32808</v>
      </c>
      <c r="F49" s="9">
        <f>ROUND(C49/BEAR!$T$9,0)</f>
        <v>61516</v>
      </c>
      <c r="G49" s="9">
        <v>0.70399999999999996</v>
      </c>
    </row>
    <row r="50" spans="1:7" ht="17" thickBot="1" x14ac:dyDescent="0.25">
      <c r="A50" s="5">
        <v>43940</v>
      </c>
      <c r="B50" s="6">
        <v>48</v>
      </c>
      <c r="C50" s="47">
        <f>DGS!C57</f>
        <v>20206</v>
      </c>
      <c r="D50" s="9">
        <f>ROUND(C50/BEAR!$T$6,0)</f>
        <v>6873</v>
      </c>
      <c r="E50" s="9">
        <f>ROUND(C50/BEAR!$T$8,0)</f>
        <v>33677</v>
      </c>
      <c r="F50" s="9">
        <f>ROUND(C50/BEAR!$T$9,0)</f>
        <v>63144</v>
      </c>
      <c r="G50" s="9">
        <v>0.68930000000000002</v>
      </c>
    </row>
    <row r="51" spans="1:7" ht="17" thickBot="1" x14ac:dyDescent="0.25">
      <c r="A51" s="5">
        <v>43941</v>
      </c>
      <c r="B51" s="6">
        <v>49</v>
      </c>
      <c r="C51" s="47">
        <f>DGS!C58</f>
        <v>20863</v>
      </c>
      <c r="D51" s="9">
        <f>ROUND(C51/BEAR!$T$6,0)</f>
        <v>7096</v>
      </c>
      <c r="E51" s="9">
        <f>ROUND(C51/BEAR!$T$8,0)</f>
        <v>34772</v>
      </c>
      <c r="F51" s="9">
        <f>ROUND(C51/BEAR!$T$9,0)</f>
        <v>65197</v>
      </c>
      <c r="G51" s="9">
        <v>0.67369999999999997</v>
      </c>
    </row>
    <row r="52" spans="1:7" ht="17" thickBot="1" x14ac:dyDescent="0.25">
      <c r="A52" s="5">
        <v>43942</v>
      </c>
      <c r="B52" s="6">
        <v>50</v>
      </c>
      <c r="C52" s="47">
        <f>DGS!C59</f>
        <v>21379</v>
      </c>
      <c r="D52" s="9">
        <f>ROUND(C52/BEAR!$T$6,0)</f>
        <v>7272</v>
      </c>
      <c r="E52" s="9">
        <f>ROUND(C52/BEAR!$T$8,0)</f>
        <v>35632</v>
      </c>
      <c r="F52" s="9">
        <f>ROUND(C52/BEAR!$T$9,0)</f>
        <v>66809</v>
      </c>
      <c r="G52" s="9">
        <v>0.67169999999999996</v>
      </c>
    </row>
    <row r="53" spans="1:7" ht="17" thickBot="1" x14ac:dyDescent="0.25">
      <c r="A53" s="5">
        <v>43943</v>
      </c>
      <c r="B53" s="6">
        <v>51</v>
      </c>
      <c r="C53" s="47">
        <f>DGS!C60</f>
        <v>21982</v>
      </c>
      <c r="D53" s="9">
        <f>ROUND(C53/BEAR!$T$6,0)</f>
        <v>7477</v>
      </c>
      <c r="E53" s="9">
        <f>ROUND(C53/BEAR!$T$8,0)</f>
        <v>36637</v>
      </c>
      <c r="F53" s="9">
        <f>ROUND(C53/BEAR!$T$9,0)</f>
        <v>68694</v>
      </c>
      <c r="G53" s="9">
        <v>0.66039999999999999</v>
      </c>
    </row>
    <row r="54" spans="1:7" ht="17" thickBot="1" x14ac:dyDescent="0.25">
      <c r="A54" s="5">
        <v>43944</v>
      </c>
      <c r="B54" s="6">
        <v>52</v>
      </c>
      <c r="C54" s="47">
        <f>DGS!C61</f>
        <v>22353</v>
      </c>
      <c r="D54" s="9">
        <f>ROUND(C54/BEAR!$T$6,0)</f>
        <v>7603</v>
      </c>
      <c r="E54" s="9">
        <f>ROUND(C54/BEAR!$T$8,0)</f>
        <v>37255</v>
      </c>
      <c r="F54" s="9">
        <f>ROUND(C54/BEAR!$T$9,0)</f>
        <v>69853</v>
      </c>
      <c r="G54" s="9">
        <v>0.65780000000000005</v>
      </c>
    </row>
    <row r="55" spans="1:7" ht="17" thickBot="1" x14ac:dyDescent="0.25">
      <c r="A55" s="5">
        <v>43945</v>
      </c>
      <c r="B55" s="6">
        <v>53</v>
      </c>
      <c r="C55" s="47">
        <f>DGS!C62</f>
        <v>22797</v>
      </c>
      <c r="D55" s="9">
        <f>ROUND(C55/BEAR!$T$6,0)</f>
        <v>7754</v>
      </c>
      <c r="E55" s="9">
        <f>ROUND(C55/BEAR!$T$8,0)</f>
        <v>37995</v>
      </c>
      <c r="F55" s="9">
        <f>ROUND(C55/BEAR!$T$9,0)</f>
        <v>71241</v>
      </c>
      <c r="G55" s="9">
        <v>0.63870000000000005</v>
      </c>
    </row>
    <row r="56" spans="1:7" ht="17" thickBot="1" x14ac:dyDescent="0.25">
      <c r="A56" s="5">
        <v>43946</v>
      </c>
      <c r="B56" s="6">
        <v>54</v>
      </c>
      <c r="C56" s="47">
        <f>DGS!C63</f>
        <v>23392</v>
      </c>
      <c r="D56" s="9">
        <f>ROUND(C56/BEAR!$T$6,0)</f>
        <v>7956</v>
      </c>
      <c r="E56" s="9">
        <f>ROUND(C56/BEAR!$T$8,0)</f>
        <v>38987</v>
      </c>
      <c r="F56" s="9">
        <f>ROUND(C56/BEAR!$T$9,0)</f>
        <v>73100</v>
      </c>
      <c r="G56" s="9">
        <v>0.62680000000000002</v>
      </c>
    </row>
    <row r="57" spans="1:7" ht="17" thickBot="1" x14ac:dyDescent="0.25">
      <c r="A57" s="5">
        <v>43947</v>
      </c>
      <c r="B57" s="6">
        <v>55</v>
      </c>
      <c r="C57" s="47">
        <f>DGS!C64</f>
        <v>0</v>
      </c>
      <c r="D57" s="9">
        <f>ROUND(C57/BEAR!$T$6,0)</f>
        <v>0</v>
      </c>
      <c r="E57" s="9">
        <f>ROUND(C57/BEAR!$T$8,0)</f>
        <v>0</v>
      </c>
      <c r="F57" s="9">
        <f>ROUND(C57/BEAR!$T$9,0)</f>
        <v>0</v>
      </c>
      <c r="G57" s="9">
        <v>0.62549999999999994</v>
      </c>
    </row>
    <row r="58" spans="1:7" ht="17" thickBot="1" x14ac:dyDescent="0.25">
      <c r="A58" s="5">
        <v>43948</v>
      </c>
      <c r="B58" s="6">
        <v>56</v>
      </c>
      <c r="C58" s="47">
        <f>DGS!C65</f>
        <v>0</v>
      </c>
      <c r="D58" s="9">
        <f>ROUND(C58/BEAR!$T$6,0)</f>
        <v>0</v>
      </c>
      <c r="E58" s="9">
        <f>ROUND(C58/BEAR!$T$8,0)</f>
        <v>0</v>
      </c>
      <c r="F58" s="9">
        <f>ROUND(C58/BEAR!$T$9,0)</f>
        <v>0</v>
      </c>
      <c r="G58" s="9">
        <v>0.60619999999999996</v>
      </c>
    </row>
    <row r="59" spans="1:7" ht="17" thickBot="1" x14ac:dyDescent="0.25">
      <c r="A59" s="5">
        <v>43949</v>
      </c>
      <c r="B59" s="6">
        <v>57</v>
      </c>
      <c r="C59" s="47">
        <f>DGS!C66</f>
        <v>0</v>
      </c>
      <c r="D59" s="9">
        <f>ROUND(C59/BEAR!$T$6,0)</f>
        <v>0</v>
      </c>
      <c r="E59" s="9">
        <f>ROUND(C59/BEAR!$T$8,0)</f>
        <v>0</v>
      </c>
      <c r="F59" s="9">
        <f>ROUND(C59/BEAR!$T$9,0)</f>
        <v>0</v>
      </c>
      <c r="G59" s="9">
        <v>0.5847</v>
      </c>
    </row>
    <row r="60" spans="1:7" ht="17" thickBot="1" x14ac:dyDescent="0.25">
      <c r="A60" s="5">
        <v>43950</v>
      </c>
      <c r="B60" s="6">
        <v>58</v>
      </c>
      <c r="C60" s="47">
        <f>DGS!C67</f>
        <v>0</v>
      </c>
      <c r="D60" s="9">
        <f>ROUND(C60/BEAR!$T$6,0)</f>
        <v>0</v>
      </c>
      <c r="E60" s="9">
        <f>ROUND(C60/BEAR!$T$8,0)</f>
        <v>0</v>
      </c>
      <c r="F60" s="9">
        <f>ROUND(C60/BEAR!$T$9,0)</f>
        <v>0</v>
      </c>
      <c r="G60" s="9">
        <v>0.57110000000000005</v>
      </c>
    </row>
    <row r="61" spans="1:7" ht="17" thickBot="1" x14ac:dyDescent="0.25">
      <c r="A61" s="5">
        <v>43951</v>
      </c>
      <c r="B61" s="6">
        <v>59</v>
      </c>
      <c r="C61" s="47">
        <f>DGS!C68</f>
        <v>0</v>
      </c>
      <c r="D61" s="9">
        <f>ROUND(C61/BEAR!$T$6,0)</f>
        <v>0</v>
      </c>
      <c r="E61" s="9">
        <f>ROUND(C61/BEAR!$T$8,0)</f>
        <v>0</v>
      </c>
      <c r="F61" s="9">
        <f>ROUND(C61/BEAR!$T$9,0)</f>
        <v>0</v>
      </c>
      <c r="G61" s="9">
        <v>0.55969999999999998</v>
      </c>
    </row>
    <row r="62" spans="1:7" ht="17" thickBot="1" x14ac:dyDescent="0.25">
      <c r="A62" s="5">
        <v>43952</v>
      </c>
      <c r="B62" s="6">
        <v>60</v>
      </c>
      <c r="C62" s="47">
        <f>DGS!C69</f>
        <v>0</v>
      </c>
      <c r="D62" s="9">
        <f>ROUND(C62/BEAR!$T$6,0)</f>
        <v>0</v>
      </c>
      <c r="E62" s="9">
        <f>ROUND(C62/BEAR!$T$8,0)</f>
        <v>0</v>
      </c>
      <c r="F62" s="9">
        <f>ROUND(C62/BEAR!$T$9,0)</f>
        <v>0</v>
      </c>
      <c r="G62" s="9">
        <v>0.5514</v>
      </c>
    </row>
    <row r="63" spans="1:7" ht="17" thickBot="1" x14ac:dyDescent="0.25">
      <c r="A63" s="5">
        <v>43953</v>
      </c>
      <c r="B63" s="6">
        <v>61</v>
      </c>
      <c r="C63" s="47">
        <f>DGS!C70</f>
        <v>25190</v>
      </c>
      <c r="D63" s="9">
        <f>ROUND(C63/BEAR!$T$6,0)</f>
        <v>8568</v>
      </c>
      <c r="E63" s="9">
        <f>ROUND(C63/BEAR!$T$8,0)</f>
        <v>41983</v>
      </c>
      <c r="F63" s="9">
        <f>ROUND(C63/BEAR!$T$9,0)</f>
        <v>78719</v>
      </c>
      <c r="G63" s="9">
        <v>0.53769999999999996</v>
      </c>
    </row>
    <row r="64" spans="1:7" ht="17" thickBot="1" x14ac:dyDescent="0.25">
      <c r="A64" s="5">
        <v>43954</v>
      </c>
      <c r="B64" s="6">
        <v>62</v>
      </c>
      <c r="C64" s="47">
        <f>DGS!C71</f>
        <v>25282</v>
      </c>
      <c r="D64" s="9">
        <f>ROUND(C64/BEAR!$T$6,0)</f>
        <v>8599</v>
      </c>
      <c r="E64" s="9">
        <f>ROUND(C64/BEAR!$T$8,0)</f>
        <v>42137</v>
      </c>
      <c r="F64" s="9">
        <f>ROUND(C64/BEAR!$T$9,0)</f>
        <v>79006</v>
      </c>
      <c r="G64" s="9">
        <v>0.52549999999999997</v>
      </c>
    </row>
    <row r="65" spans="1:7" ht="17" thickBot="1" x14ac:dyDescent="0.25">
      <c r="A65" s="5">
        <v>43955</v>
      </c>
      <c r="B65" s="6">
        <v>63</v>
      </c>
      <c r="C65" s="47">
        <f>DGS!C72</f>
        <v>25524</v>
      </c>
      <c r="D65" s="9">
        <f>ROUND(C65/BEAR!$T$6,0)</f>
        <v>8682</v>
      </c>
      <c r="E65" s="9">
        <f>ROUND(C65/BEAR!$T$8,0)</f>
        <v>42540</v>
      </c>
      <c r="F65" s="9">
        <f>ROUND(C65/BEAR!$T$9,0)</f>
        <v>79763</v>
      </c>
      <c r="G65" s="9">
        <v>0.5141</v>
      </c>
    </row>
    <row r="66" spans="1:7" ht="17" thickBot="1" x14ac:dyDescent="0.25">
      <c r="A66" s="5">
        <v>43956</v>
      </c>
      <c r="B66" s="6">
        <v>64</v>
      </c>
      <c r="C66" s="47">
        <f>DGS!C73</f>
        <v>25702</v>
      </c>
      <c r="D66" s="9">
        <f>ROUND(C66/BEAR!$T$6,0)</f>
        <v>8742</v>
      </c>
      <c r="E66" s="9">
        <f>ROUND(C66/BEAR!$T$8,0)</f>
        <v>42837</v>
      </c>
      <c r="F66" s="9">
        <f>ROUND(C66/BEAR!$T$9,0)</f>
        <v>80319</v>
      </c>
      <c r="G66" s="9"/>
    </row>
    <row r="67" spans="1:7" ht="17" thickBot="1" x14ac:dyDescent="0.25">
      <c r="A67" s="5">
        <v>43957</v>
      </c>
      <c r="B67" s="6">
        <v>65</v>
      </c>
      <c r="C67" s="47">
        <f>DGS!C74</f>
        <v>0</v>
      </c>
      <c r="D67" s="9">
        <f>ROUND(C67/BEAR!$T$6,0)</f>
        <v>0</v>
      </c>
      <c r="E67" s="9">
        <f>ROUND(C67/BEAR!$T$8,0)</f>
        <v>0</v>
      </c>
      <c r="F67" s="9">
        <f>ROUND(C67/BEAR!$T$9,0)</f>
        <v>0</v>
      </c>
      <c r="G67" s="9"/>
    </row>
    <row r="68" spans="1:7" ht="17" thickBot="1" x14ac:dyDescent="0.25">
      <c r="A68" s="5">
        <v>43958</v>
      </c>
      <c r="B68" s="6">
        <v>66</v>
      </c>
      <c r="C68" s="47">
        <f>DGS!C75</f>
        <v>0</v>
      </c>
      <c r="D68" s="9">
        <f>ROUND(C68/BEAR!$T$6,0)</f>
        <v>0</v>
      </c>
      <c r="E68" s="9">
        <f>ROUND(C68/BEAR!$T$8,0)</f>
        <v>0</v>
      </c>
      <c r="F68" s="9">
        <f>ROUND(C68/BEAR!$T$9,0)</f>
        <v>0</v>
      </c>
      <c r="G68" s="9"/>
    </row>
    <row r="69" spans="1:7" ht="17" thickBot="1" x14ac:dyDescent="0.25">
      <c r="A69" s="5">
        <v>43959</v>
      </c>
      <c r="B69" s="6">
        <v>67</v>
      </c>
      <c r="C69" s="47">
        <f>DGS!C76</f>
        <v>0</v>
      </c>
      <c r="D69" s="9">
        <f>ROUND(C69/BEAR!$T$6,0)</f>
        <v>0</v>
      </c>
      <c r="E69" s="9">
        <f>ROUND(C69/BEAR!$T$8,0)</f>
        <v>0</v>
      </c>
      <c r="F69" s="9">
        <f>ROUND(C69/BEAR!$T$9,0)</f>
        <v>0</v>
      </c>
      <c r="G69" s="9"/>
    </row>
    <row r="70" spans="1:7" ht="17" thickBot="1" x14ac:dyDescent="0.25">
      <c r="A70" s="5">
        <v>43960</v>
      </c>
      <c r="B70" s="6">
        <v>68</v>
      </c>
      <c r="C70" s="47">
        <f>DGS!C77</f>
        <v>0</v>
      </c>
      <c r="D70" s="9">
        <f>ROUND(C70/BEAR!$T$6,0)</f>
        <v>0</v>
      </c>
      <c r="E70" s="9">
        <f>ROUND(C70/BEAR!$T$8,0)</f>
        <v>0</v>
      </c>
      <c r="F70" s="9">
        <f>ROUND(C70/BEAR!$T$9,0)</f>
        <v>0</v>
      </c>
      <c r="G70" s="9"/>
    </row>
    <row r="71" spans="1:7" ht="17" thickBot="1" x14ac:dyDescent="0.25">
      <c r="A71" s="5">
        <v>43961</v>
      </c>
      <c r="B71" s="6">
        <v>69</v>
      </c>
      <c r="C71" s="47">
        <f>DGS!C78</f>
        <v>0</v>
      </c>
      <c r="D71" s="9">
        <f>ROUND(C71/BEAR!$T$6,0)</f>
        <v>0</v>
      </c>
      <c r="E71" s="9">
        <f>ROUND(C71/BEAR!$T$8,0)</f>
        <v>0</v>
      </c>
      <c r="F71" s="9">
        <f>ROUND(C71/BEAR!$T$9,0)</f>
        <v>0</v>
      </c>
      <c r="G71" s="9"/>
    </row>
    <row r="72" spans="1:7" ht="17" thickBot="1" x14ac:dyDescent="0.25">
      <c r="A72" s="5">
        <v>43962</v>
      </c>
      <c r="B72" s="6">
        <v>70</v>
      </c>
      <c r="C72" s="47">
        <f>DGS!C79</f>
        <v>0</v>
      </c>
      <c r="D72" s="9">
        <f>ROUND(C72/BEAR!$T$6,0)</f>
        <v>0</v>
      </c>
      <c r="E72" s="9">
        <f>ROUND(C72/BEAR!$T$8,0)</f>
        <v>0</v>
      </c>
      <c r="F72" s="9">
        <f>ROUND(C72/BEAR!$T$9,0)</f>
        <v>0</v>
      </c>
      <c r="G72" s="9"/>
    </row>
    <row r="73" spans="1:7" ht="17" thickBot="1" x14ac:dyDescent="0.25">
      <c r="A73" s="5">
        <v>43963</v>
      </c>
      <c r="B73" s="6">
        <v>71</v>
      </c>
      <c r="C73" s="47">
        <f>DGS!C80</f>
        <v>0</v>
      </c>
      <c r="D73" s="9">
        <f>ROUND(C73/BEAR!$T$6,0)</f>
        <v>0</v>
      </c>
      <c r="E73" s="9">
        <f>ROUND(C73/BEAR!$T$8,0)</f>
        <v>0</v>
      </c>
      <c r="F73" s="9">
        <f>ROUND(C73/BEAR!$T$9,0)</f>
        <v>0</v>
      </c>
      <c r="G73" s="9"/>
    </row>
    <row r="74" spans="1:7" ht="17" thickBot="1" x14ac:dyDescent="0.25">
      <c r="A74" s="5">
        <v>43964</v>
      </c>
      <c r="B74" s="6">
        <v>72</v>
      </c>
      <c r="C74" s="47">
        <f>DGS!C81</f>
        <v>0</v>
      </c>
      <c r="D74" s="9">
        <f>ROUND(C74/BEAR!$T$6,0)</f>
        <v>0</v>
      </c>
      <c r="E74" s="9">
        <f>ROUND(C74/BEAR!$T$8,0)</f>
        <v>0</v>
      </c>
      <c r="F74" s="9">
        <f>ROUND(C74/BEAR!$T$9,0)</f>
        <v>0</v>
      </c>
      <c r="G74" s="9"/>
    </row>
    <row r="75" spans="1:7" ht="17" thickBot="1" x14ac:dyDescent="0.25">
      <c r="A75" s="5">
        <v>43965</v>
      </c>
      <c r="B75" s="6">
        <v>73</v>
      </c>
      <c r="C75" s="47">
        <f>DGS!C82</f>
        <v>0</v>
      </c>
      <c r="D75" s="9">
        <f>ROUND(C75/BEAR!$T$6,0)</f>
        <v>0</v>
      </c>
      <c r="E75" s="9">
        <f>ROUND(C75/BEAR!$T$8,0)</f>
        <v>0</v>
      </c>
      <c r="F75" s="9">
        <f>ROUND(C75/BEAR!$T$9,0)</f>
        <v>0</v>
      </c>
      <c r="G75" s="9"/>
    </row>
    <row r="76" spans="1:7" ht="17" thickBot="1" x14ac:dyDescent="0.25">
      <c r="A76" s="5">
        <v>43966</v>
      </c>
      <c r="B76" s="6">
        <v>74</v>
      </c>
      <c r="C76" s="47">
        <f>DGS!C83</f>
        <v>0</v>
      </c>
      <c r="D76" s="9">
        <f>ROUND(C76/BEAR!$T$6,0)</f>
        <v>0</v>
      </c>
      <c r="E76" s="9">
        <f>ROUND(C76/BEAR!$T$8,0)</f>
        <v>0</v>
      </c>
      <c r="F76" s="9">
        <f>ROUND(C76/BEAR!$T$9,0)</f>
        <v>0</v>
      </c>
      <c r="G76" s="9"/>
    </row>
    <row r="77" spans="1:7" ht="17" thickBot="1" x14ac:dyDescent="0.25">
      <c r="A77" s="5">
        <v>43967</v>
      </c>
      <c r="B77" s="6">
        <v>75</v>
      </c>
      <c r="C77" s="47">
        <f>DGS!C84</f>
        <v>0</v>
      </c>
      <c r="D77" s="9">
        <f>ROUND(C77/BEAR!$T$6,0)</f>
        <v>0</v>
      </c>
      <c r="E77" s="9">
        <f>ROUND(C77/BEAR!$T$8,0)</f>
        <v>0</v>
      </c>
      <c r="F77" s="9">
        <f>ROUND(C77/BEAR!$T$9,0)</f>
        <v>0</v>
      </c>
      <c r="G77" s="9"/>
    </row>
    <row r="78" spans="1:7" ht="17" thickBot="1" x14ac:dyDescent="0.25">
      <c r="A78" s="5">
        <v>43968</v>
      </c>
      <c r="B78" s="6">
        <v>76</v>
      </c>
      <c r="C78" s="47">
        <f>DGS!C85</f>
        <v>0</v>
      </c>
      <c r="D78" s="9">
        <f>ROUND(C78/BEAR!$T$6,0)</f>
        <v>0</v>
      </c>
      <c r="E78" s="9">
        <f>ROUND(C78/BEAR!$T$8,0)</f>
        <v>0</v>
      </c>
      <c r="F78" s="9">
        <f>ROUND(C78/BEAR!$T$9,0)</f>
        <v>0</v>
      </c>
      <c r="G78" s="9"/>
    </row>
    <row r="79" spans="1:7" ht="17" thickBot="1" x14ac:dyDescent="0.25">
      <c r="A79" s="5">
        <v>43969</v>
      </c>
      <c r="B79" s="6">
        <v>77</v>
      </c>
      <c r="C79" s="47">
        <f>DGS!C86</f>
        <v>0</v>
      </c>
      <c r="D79" s="9">
        <f>ROUND(C79/BEAR!$T$6,0)</f>
        <v>0</v>
      </c>
      <c r="E79" s="9">
        <f>ROUND(C79/BEAR!$T$8,0)</f>
        <v>0</v>
      </c>
      <c r="F79" s="9">
        <f>ROUND(C79/BEAR!$T$9,0)</f>
        <v>0</v>
      </c>
      <c r="G79" s="9"/>
    </row>
    <row r="80" spans="1:7" ht="17" thickBot="1" x14ac:dyDescent="0.25">
      <c r="A80" s="5">
        <v>43970</v>
      </c>
      <c r="B80" s="6">
        <v>78</v>
      </c>
      <c r="C80" s="47">
        <f>DGS!C87</f>
        <v>0</v>
      </c>
      <c r="D80" s="9">
        <f>ROUND(C80/BEAR!$T$6,0)</f>
        <v>0</v>
      </c>
      <c r="E80" s="9">
        <f>ROUND(C80/BEAR!$T$8,0)</f>
        <v>0</v>
      </c>
      <c r="F80" s="9">
        <f>ROUND(C80/BEAR!$T$9,0)</f>
        <v>0</v>
      </c>
      <c r="G80" s="9"/>
    </row>
    <row r="81" spans="1:7" ht="17" thickBot="1" x14ac:dyDescent="0.25">
      <c r="A81" s="5">
        <v>43971</v>
      </c>
      <c r="B81" s="6">
        <v>79</v>
      </c>
      <c r="C81" s="47">
        <f>DGS!C88</f>
        <v>0</v>
      </c>
      <c r="D81" s="9">
        <f>ROUND(C81/BEAR!$T$6,0)</f>
        <v>0</v>
      </c>
      <c r="E81" s="9">
        <f>ROUND(C81/BEAR!$T$8,0)</f>
        <v>0</v>
      </c>
      <c r="F81" s="9">
        <f>ROUND(C81/BEAR!$T$9,0)</f>
        <v>0</v>
      </c>
      <c r="G81" s="9"/>
    </row>
    <row r="82" spans="1:7" ht="17" thickBot="1" x14ac:dyDescent="0.25">
      <c r="A82" s="5">
        <v>43972</v>
      </c>
      <c r="B82" s="6">
        <v>80</v>
      </c>
      <c r="C82" s="47">
        <f>DGS!C89</f>
        <v>0</v>
      </c>
      <c r="D82" s="9">
        <f>ROUND(C82/BEAR!$T$6,0)</f>
        <v>0</v>
      </c>
      <c r="E82" s="9">
        <f>ROUND(C82/BEAR!$T$8,0)</f>
        <v>0</v>
      </c>
      <c r="F82" s="9">
        <f>ROUND(C82/BEAR!$T$9,0)</f>
        <v>0</v>
      </c>
      <c r="G82" s="9"/>
    </row>
    <row r="83" spans="1:7" ht="17" thickBot="1" x14ac:dyDescent="0.25">
      <c r="A83" s="5">
        <v>43973</v>
      </c>
      <c r="B83" s="6">
        <v>81</v>
      </c>
      <c r="C83" s="47">
        <f>DGS!C90</f>
        <v>0</v>
      </c>
      <c r="D83" s="9">
        <f>ROUND(C83/BEAR!$T$6,0)</f>
        <v>0</v>
      </c>
      <c r="E83" s="9">
        <f>ROUND(C83/BEAR!$T$8,0)</f>
        <v>0</v>
      </c>
      <c r="F83" s="9">
        <f>ROUND(C83/BEAR!$T$9,0)</f>
        <v>0</v>
      </c>
      <c r="G83" s="9"/>
    </row>
    <row r="84" spans="1:7" ht="17" thickBot="1" x14ac:dyDescent="0.25">
      <c r="A84" s="5">
        <v>43974</v>
      </c>
      <c r="B84" s="6">
        <v>82</v>
      </c>
      <c r="C84" s="47">
        <f>DGS!C91</f>
        <v>0</v>
      </c>
      <c r="D84" s="9">
        <f>ROUND(C84/BEAR!$T$6,0)</f>
        <v>0</v>
      </c>
      <c r="E84" s="9">
        <f>ROUND(C84/BEAR!$T$8,0)</f>
        <v>0</v>
      </c>
      <c r="F84" s="9">
        <f>ROUND(C84/BEAR!$T$9,0)</f>
        <v>0</v>
      </c>
      <c r="G84" s="9"/>
    </row>
    <row r="85" spans="1:7" ht="17" thickBot="1" x14ac:dyDescent="0.25">
      <c r="A85" s="5">
        <v>43975</v>
      </c>
      <c r="B85" s="6">
        <v>83</v>
      </c>
      <c r="C85" s="47">
        <f>DGS!C92</f>
        <v>0</v>
      </c>
      <c r="D85" s="9">
        <f>ROUND(C85/BEAR!$T$6,0)</f>
        <v>0</v>
      </c>
      <c r="E85" s="9">
        <f>ROUND(C85/BEAR!$T$8,0)</f>
        <v>0</v>
      </c>
      <c r="F85" s="9">
        <f>ROUND(C85/BEAR!$T$9,0)</f>
        <v>0</v>
      </c>
      <c r="G85" s="9"/>
    </row>
    <row r="86" spans="1:7" ht="17" thickBot="1" x14ac:dyDescent="0.25">
      <c r="A86" s="5">
        <v>43976</v>
      </c>
      <c r="B86" s="6">
        <v>84</v>
      </c>
      <c r="C86" s="47">
        <f>DGS!C93</f>
        <v>0</v>
      </c>
      <c r="D86" s="9">
        <f>ROUND(C86/BEAR!$T$6,0)</f>
        <v>0</v>
      </c>
      <c r="E86" s="9">
        <f>ROUND(C86/BEAR!$T$8,0)</f>
        <v>0</v>
      </c>
      <c r="F86" s="9">
        <f>ROUND(C86/BEAR!$T$9,0)</f>
        <v>0</v>
      </c>
      <c r="G86" s="9"/>
    </row>
    <row r="87" spans="1:7" ht="17" thickBot="1" x14ac:dyDescent="0.25">
      <c r="A87" s="5">
        <v>43977</v>
      </c>
      <c r="B87" s="6">
        <v>85</v>
      </c>
      <c r="C87" s="47">
        <f>DGS!C94</f>
        <v>0</v>
      </c>
      <c r="D87" s="9">
        <f>ROUND(C87/BEAR!$T$6,0)</f>
        <v>0</v>
      </c>
      <c r="E87" s="9">
        <f>ROUND(C87/BEAR!$T$8,0)</f>
        <v>0</v>
      </c>
      <c r="F87" s="9">
        <f>ROUND(C87/BEAR!$T$9,0)</f>
        <v>0</v>
      </c>
      <c r="G87" s="9"/>
    </row>
    <row r="88" spans="1:7" ht="17" thickBot="1" x14ac:dyDescent="0.25">
      <c r="A88" s="5">
        <v>43978</v>
      </c>
      <c r="B88" s="6">
        <v>86</v>
      </c>
      <c r="C88" s="47">
        <f>DGS!C95</f>
        <v>0</v>
      </c>
      <c r="D88" s="9">
        <f>ROUND(C88/BEAR!$T$6,0)</f>
        <v>0</v>
      </c>
      <c r="E88" s="9">
        <f>ROUND(C88/BEAR!$T$8,0)</f>
        <v>0</v>
      </c>
      <c r="F88" s="9">
        <f>ROUND(C88/BEAR!$T$9,0)</f>
        <v>0</v>
      </c>
      <c r="G88" s="9"/>
    </row>
    <row r="89" spans="1:7" ht="17" thickBot="1" x14ac:dyDescent="0.25">
      <c r="A89" s="5">
        <v>43979</v>
      </c>
      <c r="B89" s="6">
        <v>87</v>
      </c>
      <c r="C89" s="47">
        <f>DGS!C96</f>
        <v>0</v>
      </c>
      <c r="D89" s="9">
        <f>ROUND(C89/BEAR!$T$6,0)</f>
        <v>0</v>
      </c>
      <c r="E89" s="9">
        <f>ROUND(C89/BEAR!$T$8,0)</f>
        <v>0</v>
      </c>
      <c r="F89" s="9">
        <f>ROUND(C89/BEAR!$T$9,0)</f>
        <v>0</v>
      </c>
      <c r="G89" s="9"/>
    </row>
    <row r="90" spans="1:7" ht="17" thickBot="1" x14ac:dyDescent="0.25">
      <c r="A90" s="5">
        <v>43980</v>
      </c>
      <c r="B90" s="6">
        <v>88</v>
      </c>
      <c r="C90" s="47">
        <f>DGS!C97</f>
        <v>0</v>
      </c>
      <c r="D90" s="9">
        <f>ROUND(C90/BEAR!$T$6,0)</f>
        <v>0</v>
      </c>
      <c r="E90" s="9">
        <f>ROUND(C90/BEAR!$T$8,0)</f>
        <v>0</v>
      </c>
      <c r="F90" s="9">
        <f>ROUND(C90/BEAR!$T$9,0)</f>
        <v>0</v>
      </c>
      <c r="G90" s="9"/>
    </row>
    <row r="91" spans="1:7" ht="17" thickBot="1" x14ac:dyDescent="0.25">
      <c r="A91" s="5">
        <v>43981</v>
      </c>
      <c r="B91" s="6">
        <v>89</v>
      </c>
      <c r="C91" s="47">
        <f>DGS!C98</f>
        <v>0</v>
      </c>
      <c r="D91" s="9">
        <f>ROUND(C91/BEAR!$T$6,0)</f>
        <v>0</v>
      </c>
      <c r="E91" s="9">
        <f>ROUND(C91/BEAR!$T$8,0)</f>
        <v>0</v>
      </c>
      <c r="F91" s="9">
        <f>ROUND(C91/BEAR!$T$9,0)</f>
        <v>0</v>
      </c>
      <c r="G91" s="9"/>
    </row>
    <row r="92" spans="1:7" ht="17" thickBot="1" x14ac:dyDescent="0.25">
      <c r="A92" s="5">
        <v>43982</v>
      </c>
      <c r="B92" s="6">
        <v>90</v>
      </c>
      <c r="C92" s="47">
        <f>DGS!C99</f>
        <v>0</v>
      </c>
      <c r="D92" s="9">
        <f>ROUND(C92/BEAR!$T$6,0)</f>
        <v>0</v>
      </c>
      <c r="E92" s="9">
        <f>ROUND(C92/BEAR!$T$8,0)</f>
        <v>0</v>
      </c>
      <c r="F92" s="9">
        <f>ROUND(C92/BEAR!$T$9,0)</f>
        <v>0</v>
      </c>
      <c r="G92" s="9"/>
    </row>
    <row r="93" spans="1:7" ht="17" thickBot="1" x14ac:dyDescent="0.25">
      <c r="A93" s="5">
        <v>43983</v>
      </c>
      <c r="B93" s="6">
        <v>91</v>
      </c>
      <c r="C93" s="47">
        <f>DGS!C100</f>
        <v>0</v>
      </c>
      <c r="D93" s="9">
        <f>ROUND(C93/BEAR!$T$6,0)</f>
        <v>0</v>
      </c>
      <c r="E93" s="9">
        <f>ROUND(C93/BEAR!$T$8,0)</f>
        <v>0</v>
      </c>
      <c r="F93" s="9">
        <f>ROUND(C93/BEAR!$T$9,0)</f>
        <v>0</v>
      </c>
      <c r="G93" s="9"/>
    </row>
    <row r="94" spans="1:7" ht="17" thickBot="1" x14ac:dyDescent="0.25">
      <c r="A94" s="5">
        <v>43984</v>
      </c>
      <c r="B94" s="6">
        <v>92</v>
      </c>
      <c r="C94" s="47">
        <f>DGS!C101</f>
        <v>0</v>
      </c>
      <c r="D94" s="9">
        <f>ROUND(C94/BEAR!$T$6,0)</f>
        <v>0</v>
      </c>
      <c r="E94" s="9">
        <f>ROUND(C94/BEAR!$T$8,0)</f>
        <v>0</v>
      </c>
      <c r="F94" s="9">
        <f>ROUND(C94/BEAR!$T$9,0)</f>
        <v>0</v>
      </c>
      <c r="G94" s="9"/>
    </row>
    <row r="95" spans="1:7" ht="17" thickBot="1" x14ac:dyDescent="0.25">
      <c r="A95" s="5">
        <v>43985</v>
      </c>
      <c r="B95" s="6">
        <v>93</v>
      </c>
      <c r="C95" s="47">
        <f>DGS!C102</f>
        <v>0</v>
      </c>
      <c r="D95" s="9">
        <f>ROUND(C95/BEAR!$T$6,0)</f>
        <v>0</v>
      </c>
      <c r="E95" s="9">
        <f>ROUND(C95/BEAR!$T$8,0)</f>
        <v>0</v>
      </c>
      <c r="F95" s="9">
        <f>ROUND(C95/BEAR!$T$9,0)</f>
        <v>0</v>
      </c>
      <c r="G95" s="9"/>
    </row>
    <row r="96" spans="1:7" ht="17" thickBot="1" x14ac:dyDescent="0.25">
      <c r="A96" s="5">
        <v>43986</v>
      </c>
      <c r="B96" s="6">
        <v>94</v>
      </c>
      <c r="C96" s="47">
        <f>DGS!C103</f>
        <v>0</v>
      </c>
      <c r="D96" s="9">
        <f>ROUND(C96/BEAR!$T$6,0)</f>
        <v>0</v>
      </c>
      <c r="E96" s="9">
        <f>ROUND(C96/BEAR!$T$8,0)</f>
        <v>0</v>
      </c>
      <c r="F96" s="9">
        <f>ROUND(C96/BEAR!$T$9,0)</f>
        <v>0</v>
      </c>
      <c r="G96" s="9"/>
    </row>
    <row r="97" spans="1:7" ht="17" thickBot="1" x14ac:dyDescent="0.25">
      <c r="A97" s="5">
        <v>43987</v>
      </c>
      <c r="B97" s="6">
        <v>95</v>
      </c>
      <c r="C97" s="47">
        <f>DGS!C104</f>
        <v>0</v>
      </c>
      <c r="D97" s="9">
        <f>ROUND(C97/BEAR!$T$6,0)</f>
        <v>0</v>
      </c>
      <c r="E97" s="9">
        <f>ROUND(C97/BEAR!$T$8,0)</f>
        <v>0</v>
      </c>
      <c r="F97" s="9">
        <f>ROUND(C97/BEAR!$T$9,0)</f>
        <v>0</v>
      </c>
      <c r="G97" s="9"/>
    </row>
    <row r="98" spans="1:7" ht="17" thickBot="1" x14ac:dyDescent="0.25">
      <c r="A98" s="5">
        <v>43988</v>
      </c>
      <c r="B98" s="6">
        <v>96</v>
      </c>
      <c r="C98" s="47">
        <f>DGS!C105</f>
        <v>0</v>
      </c>
      <c r="D98" s="9">
        <f>ROUND(C98/BEAR!$T$6,0)</f>
        <v>0</v>
      </c>
      <c r="E98" s="9">
        <f>ROUND(C98/BEAR!$T$8,0)</f>
        <v>0</v>
      </c>
      <c r="F98" s="9">
        <f>ROUND(C98/BEAR!$T$9,0)</f>
        <v>0</v>
      </c>
      <c r="G98" s="9"/>
    </row>
    <row r="99" spans="1:7" ht="17" thickBot="1" x14ac:dyDescent="0.25">
      <c r="A99" s="5">
        <v>43989</v>
      </c>
      <c r="B99" s="6">
        <v>97</v>
      </c>
      <c r="C99" s="47">
        <f>DGS!C106</f>
        <v>0</v>
      </c>
      <c r="D99" s="9">
        <f>ROUND(C99/BEAR!$T$6,0)</f>
        <v>0</v>
      </c>
      <c r="E99" s="9">
        <f>ROUND(C99/BEAR!$T$8,0)</f>
        <v>0</v>
      </c>
      <c r="F99" s="9">
        <f>ROUND(C99/BEAR!$T$9,0)</f>
        <v>0</v>
      </c>
      <c r="G99" s="9"/>
    </row>
    <row r="100" spans="1:7" ht="17" thickBot="1" x14ac:dyDescent="0.25">
      <c r="A100" s="5">
        <v>43990</v>
      </c>
      <c r="B100" s="6">
        <v>98</v>
      </c>
      <c r="C100" s="47">
        <f>DGS!C107</f>
        <v>0</v>
      </c>
      <c r="D100" s="9">
        <f>ROUND(C100/BEAR!$T$6,0)</f>
        <v>0</v>
      </c>
      <c r="E100" s="9">
        <f>ROUND(C100/BEAR!$T$8,0)</f>
        <v>0</v>
      </c>
      <c r="F100" s="9">
        <f>ROUND(C100/BEAR!$T$9,0)</f>
        <v>0</v>
      </c>
      <c r="G100" s="9"/>
    </row>
    <row r="101" spans="1:7" ht="17" thickBot="1" x14ac:dyDescent="0.25">
      <c r="A101" s="5">
        <v>43991</v>
      </c>
      <c r="B101" s="6">
        <v>99</v>
      </c>
      <c r="C101" s="47">
        <f>DGS!C108</f>
        <v>0</v>
      </c>
      <c r="D101" s="9">
        <f>ROUND(C101/BEAR!$T$6,0)</f>
        <v>0</v>
      </c>
      <c r="E101" s="9">
        <f>ROUND(C101/BEAR!$T$8,0)</f>
        <v>0</v>
      </c>
      <c r="F101" s="9">
        <f>ROUND(C101/BEAR!$T$9,0)</f>
        <v>0</v>
      </c>
      <c r="G101" s="9"/>
    </row>
    <row r="102" spans="1:7" ht="17" thickBot="1" x14ac:dyDescent="0.25">
      <c r="A102" s="5">
        <v>43992</v>
      </c>
      <c r="B102" s="6">
        <v>100</v>
      </c>
      <c r="C102" s="47">
        <f>DGS!C109</f>
        <v>0</v>
      </c>
      <c r="D102" s="9">
        <f>ROUND(C102/BEAR!$T$6,0)</f>
        <v>0</v>
      </c>
      <c r="E102" s="9">
        <f>ROUND(C102/BEAR!$T$8,0)</f>
        <v>0</v>
      </c>
      <c r="F102" s="9">
        <f>ROUND(C102/BEAR!$T$9,0)</f>
        <v>0</v>
      </c>
      <c r="G102" s="9"/>
    </row>
    <row r="103" spans="1:7" ht="17" thickBot="1" x14ac:dyDescent="0.25">
      <c r="A103" s="5">
        <v>43993</v>
      </c>
      <c r="B103" s="6">
        <v>101</v>
      </c>
      <c r="C103" s="47">
        <f>DGS!C110</f>
        <v>0</v>
      </c>
      <c r="D103" s="9">
        <f>ROUND(C103/BEAR!$T$6,0)</f>
        <v>0</v>
      </c>
      <c r="E103" s="9">
        <f>ROUND(C103/BEAR!$T$8,0)</f>
        <v>0</v>
      </c>
      <c r="F103" s="9">
        <f>ROUND(C103/BEAR!$T$9,0)</f>
        <v>0</v>
      </c>
      <c r="G103" s="9"/>
    </row>
    <row r="104" spans="1:7" ht="17" thickBot="1" x14ac:dyDescent="0.25">
      <c r="A104" s="5">
        <v>43994</v>
      </c>
      <c r="B104" s="6">
        <v>102</v>
      </c>
      <c r="C104" s="47">
        <f>DGS!C111</f>
        <v>0</v>
      </c>
      <c r="D104" s="9">
        <f>ROUND(C104/BEAR!$T$6,0)</f>
        <v>0</v>
      </c>
      <c r="E104" s="9">
        <f>ROUND(C104/BEAR!$T$8,0)</f>
        <v>0</v>
      </c>
      <c r="F104" s="9">
        <f>ROUND(C104/BEAR!$T$9,0)</f>
        <v>0</v>
      </c>
      <c r="G104" s="9"/>
    </row>
    <row r="105" spans="1:7" ht="17" thickBot="1" x14ac:dyDescent="0.25">
      <c r="A105" s="5">
        <v>43995</v>
      </c>
      <c r="B105" s="6">
        <v>103</v>
      </c>
      <c r="C105" s="47">
        <f>DGS!C112</f>
        <v>0</v>
      </c>
      <c r="D105" s="9">
        <f>ROUND(C105/BEAR!$T$6,0)</f>
        <v>0</v>
      </c>
      <c r="E105" s="9">
        <f>ROUND(C105/BEAR!$T$8,0)</f>
        <v>0</v>
      </c>
      <c r="F105" s="9">
        <f>ROUND(C105/BEAR!$T$9,0)</f>
        <v>0</v>
      </c>
      <c r="G105" s="9"/>
    </row>
    <row r="106" spans="1:7" ht="17" thickBot="1" x14ac:dyDescent="0.25">
      <c r="A106" s="5">
        <v>43996</v>
      </c>
      <c r="B106" s="6">
        <v>104</v>
      </c>
      <c r="C106" s="47">
        <f>DGS!C113</f>
        <v>0</v>
      </c>
      <c r="D106" s="9">
        <f>ROUND(C106/BEAR!$T$6,0)</f>
        <v>0</v>
      </c>
      <c r="E106" s="9">
        <f>ROUND(C106/BEAR!$T$8,0)</f>
        <v>0</v>
      </c>
      <c r="F106" s="9">
        <f>ROUND(C106/BEAR!$T$9,0)</f>
        <v>0</v>
      </c>
      <c r="G106" s="9"/>
    </row>
    <row r="107" spans="1:7" ht="17" thickBot="1" x14ac:dyDescent="0.25">
      <c r="A107" s="5">
        <v>43997</v>
      </c>
      <c r="B107" s="6">
        <v>105</v>
      </c>
      <c r="C107" s="47">
        <f>DGS!C114</f>
        <v>0</v>
      </c>
      <c r="D107" s="9">
        <f>ROUND(C107/BEAR!$T$6,0)</f>
        <v>0</v>
      </c>
      <c r="E107" s="9">
        <f>ROUND(C107/BEAR!$T$8,0)</f>
        <v>0</v>
      </c>
      <c r="F107" s="9">
        <f>ROUND(C107/BEAR!$T$9,0)</f>
        <v>0</v>
      </c>
      <c r="G107" s="9"/>
    </row>
    <row r="108" spans="1:7" ht="17" thickBot="1" x14ac:dyDescent="0.25">
      <c r="A108" s="5">
        <v>43998</v>
      </c>
      <c r="B108" s="6">
        <v>106</v>
      </c>
      <c r="C108" s="47">
        <f>DGS!C115</f>
        <v>0</v>
      </c>
      <c r="D108" s="9">
        <f>ROUND(C108/BEAR!$T$6,0)</f>
        <v>0</v>
      </c>
      <c r="E108" s="9">
        <f>ROUND(C108/BEAR!$T$8,0)</f>
        <v>0</v>
      </c>
      <c r="F108" s="9">
        <f>ROUND(C108/BEAR!$T$9,0)</f>
        <v>0</v>
      </c>
      <c r="G108" s="9"/>
    </row>
    <row r="109" spans="1:7" ht="17" thickBot="1" x14ac:dyDescent="0.25">
      <c r="A109" s="5">
        <v>43999</v>
      </c>
      <c r="B109" s="6">
        <v>107</v>
      </c>
      <c r="C109" s="47">
        <f>DGS!C116</f>
        <v>0</v>
      </c>
      <c r="D109" s="9">
        <f>ROUND(C109/BEAR!$T$6,0)</f>
        <v>0</v>
      </c>
      <c r="E109" s="9">
        <f>ROUND(C109/BEAR!$T$8,0)</f>
        <v>0</v>
      </c>
      <c r="F109" s="9">
        <f>ROUND(C109/BEAR!$T$9,0)</f>
        <v>0</v>
      </c>
      <c r="G109" s="9"/>
    </row>
    <row r="110" spans="1:7" ht="17" thickBot="1" x14ac:dyDescent="0.25">
      <c r="A110" s="5">
        <v>44000</v>
      </c>
      <c r="B110" s="6">
        <v>108</v>
      </c>
      <c r="C110" s="47">
        <f>DGS!C117</f>
        <v>0</v>
      </c>
      <c r="D110" s="9">
        <f>ROUND(C110/BEAR!$T$6,0)</f>
        <v>0</v>
      </c>
      <c r="E110" s="9">
        <f>ROUND(C110/BEAR!$T$8,0)</f>
        <v>0</v>
      </c>
      <c r="F110" s="9">
        <f>ROUND(C110/BEAR!$T$9,0)</f>
        <v>0</v>
      </c>
      <c r="G110" s="9"/>
    </row>
    <row r="111" spans="1:7" ht="17" thickBot="1" x14ac:dyDescent="0.25">
      <c r="A111" s="5">
        <v>44001</v>
      </c>
      <c r="B111" s="6">
        <v>109</v>
      </c>
      <c r="C111" s="47">
        <f>DGS!C118</f>
        <v>0</v>
      </c>
      <c r="D111" s="9">
        <f>ROUND(C111/BEAR!$T$6,0)</f>
        <v>0</v>
      </c>
      <c r="E111" s="9">
        <f>ROUND(C111/BEAR!$T$8,0)</f>
        <v>0</v>
      </c>
      <c r="F111" s="9">
        <f>ROUND(C111/BEAR!$T$9,0)</f>
        <v>0</v>
      </c>
      <c r="G111" s="9"/>
    </row>
    <row r="112" spans="1:7" ht="17" thickBot="1" x14ac:dyDescent="0.25">
      <c r="A112" s="5">
        <v>44002</v>
      </c>
      <c r="B112" s="6">
        <v>110</v>
      </c>
      <c r="C112" s="47">
        <f>DGS!C119</f>
        <v>0</v>
      </c>
      <c r="D112" s="9">
        <f>ROUND(C112/BEAR!$T$6,0)</f>
        <v>0</v>
      </c>
      <c r="E112" s="9">
        <f>ROUND(C112/BEAR!$T$8,0)</f>
        <v>0</v>
      </c>
      <c r="F112" s="9">
        <f>ROUND(C112/BEAR!$T$9,0)</f>
        <v>0</v>
      </c>
      <c r="G112" s="9"/>
    </row>
    <row r="113" spans="1:7" ht="17" thickBot="1" x14ac:dyDescent="0.25">
      <c r="A113" s="5">
        <v>44003</v>
      </c>
      <c r="B113" s="6">
        <v>111</v>
      </c>
      <c r="C113" s="47">
        <f>DGS!C120</f>
        <v>0</v>
      </c>
      <c r="D113" s="9">
        <f>ROUND(C113/BEAR!$T$6,0)</f>
        <v>0</v>
      </c>
      <c r="E113" s="9">
        <f>ROUND(C113/BEAR!$T$8,0)</f>
        <v>0</v>
      </c>
      <c r="F113" s="9">
        <f>ROUND(C113/BEAR!$T$9,0)</f>
        <v>0</v>
      </c>
      <c r="G113" s="9"/>
    </row>
    <row r="114" spans="1:7" ht="17" thickBot="1" x14ac:dyDescent="0.25">
      <c r="A114" s="5">
        <v>44004</v>
      </c>
      <c r="B114" s="6">
        <v>112</v>
      </c>
      <c r="C114" s="47">
        <f>DGS!C121</f>
        <v>0</v>
      </c>
      <c r="D114" s="9">
        <f>ROUND(C114/BEAR!$T$6,0)</f>
        <v>0</v>
      </c>
      <c r="E114" s="9">
        <f>ROUND(C114/BEAR!$T$8,0)</f>
        <v>0</v>
      </c>
      <c r="F114" s="9">
        <f>ROUND(C114/BEAR!$T$9,0)</f>
        <v>0</v>
      </c>
      <c r="G114" s="9"/>
    </row>
    <row r="115" spans="1:7" ht="17" thickBot="1" x14ac:dyDescent="0.25">
      <c r="A115" s="5">
        <v>44005</v>
      </c>
      <c r="B115" s="6">
        <v>113</v>
      </c>
      <c r="C115" s="47">
        <f>DGS!C122</f>
        <v>0</v>
      </c>
      <c r="D115" s="9">
        <f>ROUND(C115/BEAR!$T$6,0)</f>
        <v>0</v>
      </c>
      <c r="E115" s="9">
        <f>ROUND(C115/BEAR!$T$8,0)</f>
        <v>0</v>
      </c>
      <c r="F115" s="9">
        <f>ROUND(C115/BEAR!$T$9,0)</f>
        <v>0</v>
      </c>
      <c r="G115" s="9"/>
    </row>
    <row r="116" spans="1:7" ht="17" thickBot="1" x14ac:dyDescent="0.25">
      <c r="A116" s="5">
        <v>44006</v>
      </c>
      <c r="B116" s="6">
        <v>114</v>
      </c>
      <c r="C116" s="47">
        <f>DGS!C123</f>
        <v>0</v>
      </c>
      <c r="D116" s="9">
        <f>ROUND(C116/BEAR!$T$6,0)</f>
        <v>0</v>
      </c>
      <c r="E116" s="9">
        <f>ROUND(C116/BEAR!$T$8,0)</f>
        <v>0</v>
      </c>
      <c r="F116" s="9">
        <f>ROUND(C116/BEAR!$T$9,0)</f>
        <v>0</v>
      </c>
      <c r="G116" s="9"/>
    </row>
    <row r="117" spans="1:7" ht="17" thickBot="1" x14ac:dyDescent="0.25">
      <c r="A117" s="5">
        <v>44007</v>
      </c>
      <c r="B117" s="6">
        <v>115</v>
      </c>
      <c r="C117" s="47">
        <f>DGS!C124</f>
        <v>0</v>
      </c>
      <c r="D117" s="9">
        <f>ROUND(C117/BEAR!$T$6,0)</f>
        <v>0</v>
      </c>
      <c r="E117" s="9">
        <f>ROUND(C117/BEAR!$T$8,0)</f>
        <v>0</v>
      </c>
      <c r="F117" s="9">
        <f>ROUND(C117/BEAR!$T$9,0)</f>
        <v>0</v>
      </c>
      <c r="G117" s="9"/>
    </row>
    <row r="118" spans="1:7" ht="17" thickBot="1" x14ac:dyDescent="0.25">
      <c r="A118" s="5">
        <v>44008</v>
      </c>
      <c r="B118" s="6">
        <v>116</v>
      </c>
      <c r="C118" s="47">
        <f>DGS!C125</f>
        <v>0</v>
      </c>
      <c r="D118" s="9">
        <f>ROUND(C118/BEAR!$T$6,0)</f>
        <v>0</v>
      </c>
      <c r="E118" s="9">
        <f>ROUND(C118/BEAR!$T$8,0)</f>
        <v>0</v>
      </c>
      <c r="F118" s="9">
        <f>ROUND(C118/BEAR!$T$9,0)</f>
        <v>0</v>
      </c>
      <c r="G118" s="9"/>
    </row>
    <row r="119" spans="1:7" ht="17" thickBot="1" x14ac:dyDescent="0.25">
      <c r="A119" s="5">
        <v>44009</v>
      </c>
      <c r="B119" s="6">
        <v>117</v>
      </c>
      <c r="C119" s="47">
        <f>DGS!C126</f>
        <v>0</v>
      </c>
      <c r="D119" s="9">
        <f>ROUND(C119/BEAR!$T$6,0)</f>
        <v>0</v>
      </c>
      <c r="E119" s="9">
        <f>ROUND(C119/BEAR!$T$8,0)</f>
        <v>0</v>
      </c>
      <c r="F119" s="9">
        <f>ROUND(C119/BEAR!$T$9,0)</f>
        <v>0</v>
      </c>
      <c r="G119" s="9"/>
    </row>
    <row r="120" spans="1:7" ht="17" thickBot="1" x14ac:dyDescent="0.25">
      <c r="A120" s="5">
        <v>44010</v>
      </c>
      <c r="B120" s="6">
        <v>118</v>
      </c>
      <c r="C120" s="47">
        <f>DGS!C127</f>
        <v>0</v>
      </c>
      <c r="D120" s="9">
        <f>ROUND(C120/BEAR!$T$6,0)</f>
        <v>0</v>
      </c>
      <c r="E120" s="9">
        <f>ROUND(C120/BEAR!$T$8,0)</f>
        <v>0</v>
      </c>
      <c r="F120" s="9">
        <f>ROUND(C120/BEAR!$T$9,0)</f>
        <v>0</v>
      </c>
      <c r="G120" s="9"/>
    </row>
    <row r="121" spans="1:7" ht="17" thickBot="1" x14ac:dyDescent="0.25">
      <c r="A121" s="5">
        <v>44011</v>
      </c>
      <c r="B121" s="6">
        <v>119</v>
      </c>
      <c r="C121" s="47">
        <f>DGS!C128</f>
        <v>0</v>
      </c>
      <c r="D121" s="9">
        <f>ROUND(C121/BEAR!$T$6,0)</f>
        <v>0</v>
      </c>
      <c r="E121" s="9">
        <f>ROUND(C121/BEAR!$T$8,0)</f>
        <v>0</v>
      </c>
      <c r="F121" s="9">
        <f>ROUND(C121/BEAR!$T$9,0)</f>
        <v>0</v>
      </c>
      <c r="G121" s="9"/>
    </row>
    <row r="122" spans="1:7" ht="17" thickBot="1" x14ac:dyDescent="0.25">
      <c r="A122" s="5">
        <v>44012</v>
      </c>
      <c r="B122" s="6">
        <v>120</v>
      </c>
      <c r="C122" s="47">
        <f>DGS!C129</f>
        <v>0</v>
      </c>
      <c r="D122" s="9">
        <f>ROUND(C122/BEAR!$T$6,0)</f>
        <v>0</v>
      </c>
      <c r="E122" s="9">
        <f>ROUND(C122/BEAR!$T$8,0)</f>
        <v>0</v>
      </c>
      <c r="F122" s="9">
        <f>ROUND(C122/BEAR!$T$9,0)</f>
        <v>0</v>
      </c>
      <c r="G122" s="9"/>
    </row>
    <row r="123" spans="1:7" ht="17" thickBot="1" x14ac:dyDescent="0.25">
      <c r="A123" s="5">
        <v>44013</v>
      </c>
      <c r="B123" s="6">
        <v>121</v>
      </c>
      <c r="C123" s="47">
        <f>DGS!C130</f>
        <v>0</v>
      </c>
      <c r="D123" s="9">
        <f>ROUND(C123/BEAR!$T$6,0)</f>
        <v>0</v>
      </c>
      <c r="E123" s="9">
        <f>ROUND(C123/BEAR!$T$8,0)</f>
        <v>0</v>
      </c>
      <c r="F123" s="9">
        <f>ROUND(C123/BEAR!$T$9,0)</f>
        <v>0</v>
      </c>
      <c r="G123" s="9"/>
    </row>
    <row r="124" spans="1:7" ht="17" thickBot="1" x14ac:dyDescent="0.25">
      <c r="A124" s="5">
        <v>44014</v>
      </c>
      <c r="B124" s="6">
        <v>122</v>
      </c>
      <c r="C124" s="47">
        <f>DGS!C131</f>
        <v>0</v>
      </c>
      <c r="D124" s="9">
        <f>ROUND(C124/BEAR!$T$6,0)</f>
        <v>0</v>
      </c>
      <c r="E124" s="9">
        <f>ROUND(C124/BEAR!$T$8,0)</f>
        <v>0</v>
      </c>
      <c r="F124" s="9">
        <f>ROUND(C124/BEAR!$T$9,0)</f>
        <v>0</v>
      </c>
      <c r="G124" s="9"/>
    </row>
    <row r="125" spans="1:7" ht="17" thickBot="1" x14ac:dyDescent="0.25">
      <c r="A125" s="5">
        <v>44015</v>
      </c>
      <c r="B125" s="6">
        <v>123</v>
      </c>
      <c r="C125" s="47">
        <f>DGS!C132</f>
        <v>0</v>
      </c>
      <c r="D125" s="9">
        <f>ROUND(C125/BEAR!$T$6,0)</f>
        <v>0</v>
      </c>
      <c r="E125" s="9">
        <f>ROUND(C125/BEAR!$T$8,0)</f>
        <v>0</v>
      </c>
      <c r="F125" s="9">
        <f>ROUND(C125/BEAR!$T$9,0)</f>
        <v>0</v>
      </c>
      <c r="G125" s="9"/>
    </row>
    <row r="126" spans="1:7" ht="17" thickBot="1" x14ac:dyDescent="0.25">
      <c r="A126" s="5">
        <v>44016</v>
      </c>
      <c r="B126" s="6">
        <v>124</v>
      </c>
      <c r="C126" s="47">
        <f>DGS!C133</f>
        <v>0</v>
      </c>
      <c r="D126" s="9">
        <f>ROUND(C126/BEAR!$T$6,0)</f>
        <v>0</v>
      </c>
      <c r="E126" s="9">
        <f>ROUND(C126/BEAR!$T$8,0)</f>
        <v>0</v>
      </c>
      <c r="F126" s="9">
        <f>ROUND(C126/BEAR!$T$9,0)</f>
        <v>0</v>
      </c>
      <c r="G126" s="9"/>
    </row>
    <row r="127" spans="1:7" ht="17" thickBot="1" x14ac:dyDescent="0.25">
      <c r="A127" s="5">
        <v>44017</v>
      </c>
      <c r="B127" s="6">
        <v>125</v>
      </c>
      <c r="C127" s="47">
        <f>DGS!C134</f>
        <v>0</v>
      </c>
      <c r="D127" s="9">
        <f>ROUND(C127/BEAR!$T$6,0)</f>
        <v>0</v>
      </c>
      <c r="E127" s="9">
        <f>ROUND(C127/BEAR!$T$8,0)</f>
        <v>0</v>
      </c>
      <c r="F127" s="9">
        <f>ROUND(C127/BEAR!$T$9,0)</f>
        <v>0</v>
      </c>
      <c r="G127" s="9"/>
    </row>
    <row r="128" spans="1:7" ht="17" thickBot="1" x14ac:dyDescent="0.25">
      <c r="A128" s="5">
        <v>44018</v>
      </c>
      <c r="B128" s="6">
        <v>126</v>
      </c>
      <c r="C128" s="47">
        <f>DGS!C135</f>
        <v>0</v>
      </c>
      <c r="D128" s="9">
        <f>ROUND(C128/BEAR!$T$6,0)</f>
        <v>0</v>
      </c>
      <c r="E128" s="9">
        <f>ROUND(C128/BEAR!$T$8,0)</f>
        <v>0</v>
      </c>
      <c r="F128" s="9">
        <f>ROUND(C128/BEAR!$T$9,0)</f>
        <v>0</v>
      </c>
      <c r="G128" s="9"/>
    </row>
    <row r="129" spans="1:7" ht="17" thickBot="1" x14ac:dyDescent="0.25">
      <c r="A129" s="5">
        <v>44019</v>
      </c>
      <c r="B129" s="6">
        <v>127</v>
      </c>
      <c r="C129" s="47">
        <f>DGS!C136</f>
        <v>0</v>
      </c>
      <c r="D129" s="9">
        <f>ROUND(C129/BEAR!$T$6,0)</f>
        <v>0</v>
      </c>
      <c r="E129" s="9">
        <f>ROUND(C129/BEAR!$T$8,0)</f>
        <v>0</v>
      </c>
      <c r="F129" s="9">
        <f>ROUND(C129/BEAR!$T$9,0)</f>
        <v>0</v>
      </c>
      <c r="G129" s="9"/>
    </row>
    <row r="130" spans="1:7" ht="17" thickBot="1" x14ac:dyDescent="0.25">
      <c r="A130" s="5">
        <v>44020</v>
      </c>
      <c r="B130" s="6">
        <v>128</v>
      </c>
      <c r="C130" s="47">
        <f>DGS!C137</f>
        <v>0</v>
      </c>
      <c r="D130" s="9">
        <f>ROUND(C130/BEAR!$T$6,0)</f>
        <v>0</v>
      </c>
      <c r="E130" s="9">
        <f>ROUND(C130/BEAR!$T$8,0)</f>
        <v>0</v>
      </c>
      <c r="F130" s="9">
        <f>ROUND(C130/BEAR!$T$9,0)</f>
        <v>0</v>
      </c>
      <c r="G130" s="9"/>
    </row>
    <row r="131" spans="1:7" ht="17" thickBot="1" x14ac:dyDescent="0.25">
      <c r="A131" s="5">
        <v>44021</v>
      </c>
      <c r="B131" s="6">
        <v>129</v>
      </c>
      <c r="C131" s="47">
        <f>DGS!C138</f>
        <v>0</v>
      </c>
      <c r="D131" s="9">
        <f>ROUND(C131/BEAR!$T$6,0)</f>
        <v>0</v>
      </c>
      <c r="E131" s="9">
        <f>ROUND(C131/BEAR!$T$8,0)</f>
        <v>0</v>
      </c>
      <c r="F131" s="9">
        <f>ROUND(C131/BEAR!$T$9,0)</f>
        <v>0</v>
      </c>
      <c r="G131" s="9"/>
    </row>
    <row r="132" spans="1:7" ht="17" thickBot="1" x14ac:dyDescent="0.25">
      <c r="A132" s="5">
        <v>44022</v>
      </c>
      <c r="B132" s="6">
        <v>130</v>
      </c>
      <c r="C132" s="47">
        <f>DGS!C139</f>
        <v>0</v>
      </c>
      <c r="D132" s="9">
        <f>ROUND(C132/BEAR!$T$6,0)</f>
        <v>0</v>
      </c>
      <c r="E132" s="9">
        <f>ROUND(C132/BEAR!$T$8,0)</f>
        <v>0</v>
      </c>
      <c r="F132" s="9">
        <f>ROUND(C132/BEAR!$T$9,0)</f>
        <v>0</v>
      </c>
      <c r="G132" s="9"/>
    </row>
    <row r="133" spans="1:7" ht="17" thickBot="1" x14ac:dyDescent="0.25">
      <c r="A133" s="5">
        <v>44023</v>
      </c>
      <c r="B133" s="6">
        <v>131</v>
      </c>
      <c r="C133" s="47">
        <f>DGS!C140</f>
        <v>0</v>
      </c>
      <c r="D133" s="9">
        <f>ROUND(C133/BEAR!$T$6,0)</f>
        <v>0</v>
      </c>
      <c r="E133" s="9">
        <f>ROUND(C133/BEAR!$T$8,0)</f>
        <v>0</v>
      </c>
      <c r="F133" s="9">
        <f>ROUND(C133/BEAR!$T$9,0)</f>
        <v>0</v>
      </c>
      <c r="G133" s="9"/>
    </row>
    <row r="134" spans="1:7" ht="17" thickBot="1" x14ac:dyDescent="0.25">
      <c r="A134" s="5">
        <v>44024</v>
      </c>
      <c r="B134" s="6">
        <v>132</v>
      </c>
      <c r="C134" s="47">
        <f>DGS!C141</f>
        <v>0</v>
      </c>
      <c r="D134" s="9">
        <f>ROUND(C134/BEAR!$T$6,0)</f>
        <v>0</v>
      </c>
      <c r="E134" s="9">
        <f>ROUND(C134/BEAR!$T$8,0)</f>
        <v>0</v>
      </c>
      <c r="F134" s="9">
        <f>ROUND(C134/BEAR!$T$9,0)</f>
        <v>0</v>
      </c>
      <c r="G134" s="9"/>
    </row>
    <row r="135" spans="1:7" ht="17" thickBot="1" x14ac:dyDescent="0.25">
      <c r="A135" s="5">
        <v>44025</v>
      </c>
      <c r="B135" s="6">
        <v>133</v>
      </c>
      <c r="C135" s="47">
        <f>DGS!C142</f>
        <v>0</v>
      </c>
      <c r="D135" s="9">
        <f>ROUND(C135/BEAR!$T$6,0)</f>
        <v>0</v>
      </c>
      <c r="E135" s="9">
        <f>ROUND(C135/BEAR!$T$8,0)</f>
        <v>0</v>
      </c>
      <c r="F135" s="9">
        <f>ROUND(C135/BEAR!$T$9,0)</f>
        <v>0</v>
      </c>
      <c r="G135" s="9"/>
    </row>
    <row r="136" spans="1:7" ht="17" thickBot="1" x14ac:dyDescent="0.25">
      <c r="A136" s="5">
        <v>44026</v>
      </c>
      <c r="B136" s="6">
        <v>134</v>
      </c>
      <c r="C136" s="47">
        <f>DGS!C143</f>
        <v>0</v>
      </c>
      <c r="D136" s="9">
        <f>ROUND(C136/BEAR!$T$6,0)</f>
        <v>0</v>
      </c>
      <c r="E136" s="9">
        <f>ROUND(C136/BEAR!$T$8,0)</f>
        <v>0</v>
      </c>
      <c r="F136" s="9">
        <f>ROUND(C136/BEAR!$T$9,0)</f>
        <v>0</v>
      </c>
      <c r="G136" s="9"/>
    </row>
    <row r="137" spans="1:7" ht="17" thickBot="1" x14ac:dyDescent="0.25">
      <c r="A137" s="5">
        <v>44027</v>
      </c>
      <c r="B137" s="6">
        <v>135</v>
      </c>
      <c r="C137" s="47">
        <f>DGS!C144</f>
        <v>0</v>
      </c>
      <c r="D137" s="9">
        <f>ROUND(C137/BEAR!$T$6,0)</f>
        <v>0</v>
      </c>
      <c r="E137" s="9">
        <f>ROUND(C137/BEAR!$T$8,0)</f>
        <v>0</v>
      </c>
      <c r="F137" s="9">
        <f>ROUND(C137/BEAR!$T$9,0)</f>
        <v>0</v>
      </c>
      <c r="G137" s="9"/>
    </row>
    <row r="138" spans="1:7" ht="17" thickBot="1" x14ac:dyDescent="0.25">
      <c r="A138" s="5">
        <v>44028</v>
      </c>
      <c r="B138" s="6">
        <v>136</v>
      </c>
      <c r="C138" s="47">
        <f>DGS!C145</f>
        <v>0</v>
      </c>
      <c r="D138" s="9">
        <f>ROUND(C138/BEAR!$T$6,0)</f>
        <v>0</v>
      </c>
      <c r="E138" s="9">
        <f>ROUND(C138/BEAR!$T$8,0)</f>
        <v>0</v>
      </c>
      <c r="F138" s="9">
        <f>ROUND(C138/BEAR!$T$9,0)</f>
        <v>0</v>
      </c>
      <c r="G138" s="9"/>
    </row>
    <row r="139" spans="1:7" ht="17" thickBot="1" x14ac:dyDescent="0.25">
      <c r="A139" s="5">
        <v>44029</v>
      </c>
      <c r="B139" s="6">
        <v>137</v>
      </c>
      <c r="C139" s="47">
        <f>DGS!C146</f>
        <v>0</v>
      </c>
      <c r="D139" s="9">
        <f>ROUND(C139/BEAR!$T$6,0)</f>
        <v>0</v>
      </c>
      <c r="E139" s="9">
        <f>ROUND(C139/BEAR!$T$8,0)</f>
        <v>0</v>
      </c>
      <c r="F139" s="9">
        <f>ROUND(C139/BEAR!$T$9,0)</f>
        <v>0</v>
      </c>
      <c r="G139" s="9"/>
    </row>
    <row r="140" spans="1:7" ht="17" thickBot="1" x14ac:dyDescent="0.25">
      <c r="A140" s="5">
        <v>44030</v>
      </c>
      <c r="B140" s="6">
        <v>138</v>
      </c>
      <c r="C140" s="47">
        <f>DGS!C147</f>
        <v>0</v>
      </c>
      <c r="D140" s="9">
        <f>ROUND(C140/BEAR!$T$6,0)</f>
        <v>0</v>
      </c>
      <c r="E140" s="9">
        <f>ROUND(C140/BEAR!$T$8,0)</f>
        <v>0</v>
      </c>
      <c r="F140" s="9">
        <f>ROUND(C140/BEAR!$T$9,0)</f>
        <v>0</v>
      </c>
      <c r="G140" s="9"/>
    </row>
    <row r="141" spans="1:7" ht="17" thickBot="1" x14ac:dyDescent="0.25">
      <c r="A141" s="5">
        <v>44031</v>
      </c>
      <c r="B141" s="6">
        <v>139</v>
      </c>
      <c r="C141" s="47">
        <f>DGS!C148</f>
        <v>0</v>
      </c>
      <c r="D141" s="9">
        <f>ROUND(C141/BEAR!$T$6,0)</f>
        <v>0</v>
      </c>
      <c r="E141" s="9">
        <f>ROUND(C141/BEAR!$T$8,0)</f>
        <v>0</v>
      </c>
      <c r="F141" s="9">
        <f>ROUND(C141/BEAR!$T$9,0)</f>
        <v>0</v>
      </c>
      <c r="G141" s="9"/>
    </row>
    <row r="142" spans="1:7" ht="17" thickBot="1" x14ac:dyDescent="0.25">
      <c r="A142" s="5">
        <v>44032</v>
      </c>
      <c r="B142" s="6">
        <v>140</v>
      </c>
      <c r="C142" s="47">
        <f>DGS!C149</f>
        <v>0</v>
      </c>
      <c r="D142" s="9">
        <f>ROUND(C142/BEAR!$T$6,0)</f>
        <v>0</v>
      </c>
      <c r="E142" s="9">
        <f>ROUND(C142/BEAR!$T$8,0)</f>
        <v>0</v>
      </c>
      <c r="F142" s="9">
        <f>ROUND(C142/BEAR!$T$9,0)</f>
        <v>0</v>
      </c>
      <c r="G142" s="9"/>
    </row>
    <row r="143" spans="1:7" ht="17" thickBot="1" x14ac:dyDescent="0.25">
      <c r="A143" s="5">
        <v>44033</v>
      </c>
      <c r="B143" s="6">
        <v>141</v>
      </c>
      <c r="C143" s="47">
        <f>DGS!C150</f>
        <v>0</v>
      </c>
      <c r="D143" s="9">
        <f>ROUND(C143/BEAR!$T$6,0)</f>
        <v>0</v>
      </c>
      <c r="E143" s="9">
        <f>ROUND(C143/BEAR!$T$8,0)</f>
        <v>0</v>
      </c>
      <c r="F143" s="9">
        <f>ROUND(C143/BEAR!$T$9,0)</f>
        <v>0</v>
      </c>
      <c r="G143" s="9"/>
    </row>
    <row r="144" spans="1:7" ht="17" thickBot="1" x14ac:dyDescent="0.25">
      <c r="A144" s="5">
        <v>44034</v>
      </c>
      <c r="B144" s="6">
        <v>142</v>
      </c>
      <c r="C144" s="47">
        <f>DGS!C151</f>
        <v>0</v>
      </c>
      <c r="D144" s="9">
        <f>ROUND(C144/BEAR!$T$6,0)</f>
        <v>0</v>
      </c>
      <c r="E144" s="9">
        <f>ROUND(C144/BEAR!$T$8,0)</f>
        <v>0</v>
      </c>
      <c r="F144" s="9">
        <f>ROUND(C144/BEAR!$T$9,0)</f>
        <v>0</v>
      </c>
      <c r="G144" s="9"/>
    </row>
    <row r="145" spans="1:7" ht="17" thickBot="1" x14ac:dyDescent="0.25">
      <c r="A145" s="5">
        <v>44035</v>
      </c>
      <c r="B145" s="6">
        <v>143</v>
      </c>
      <c r="C145" s="47">
        <f>DGS!C152</f>
        <v>0</v>
      </c>
      <c r="D145" s="9">
        <f>ROUND(C145/BEAR!$T$6,0)</f>
        <v>0</v>
      </c>
      <c r="E145" s="9">
        <f>ROUND(C145/BEAR!$T$8,0)</f>
        <v>0</v>
      </c>
      <c r="F145" s="9">
        <f>ROUND(C145/BEAR!$T$9,0)</f>
        <v>0</v>
      </c>
      <c r="G145" s="9"/>
    </row>
    <row r="146" spans="1:7" ht="17" thickBot="1" x14ac:dyDescent="0.25">
      <c r="A146" s="5">
        <v>44036</v>
      </c>
      <c r="B146" s="6">
        <v>144</v>
      </c>
      <c r="C146" s="47">
        <f>DGS!C153</f>
        <v>0</v>
      </c>
      <c r="D146" s="9">
        <f>ROUND(C146/BEAR!$T$6,0)</f>
        <v>0</v>
      </c>
      <c r="E146" s="9">
        <f>ROUND(C146/BEAR!$T$8,0)</f>
        <v>0</v>
      </c>
      <c r="F146" s="9">
        <f>ROUND(C146/BEAR!$T$9,0)</f>
        <v>0</v>
      </c>
      <c r="G146" s="9"/>
    </row>
    <row r="147" spans="1:7" ht="17" thickBot="1" x14ac:dyDescent="0.25">
      <c r="A147" s="5">
        <v>44037</v>
      </c>
      <c r="B147" s="6">
        <v>145</v>
      </c>
      <c r="C147" s="47">
        <f>DGS!C154</f>
        <v>0</v>
      </c>
      <c r="D147" s="9">
        <f>ROUND(C147/BEAR!$T$6,0)</f>
        <v>0</v>
      </c>
      <c r="E147" s="9">
        <f>ROUND(C147/BEAR!$T$8,0)</f>
        <v>0</v>
      </c>
      <c r="F147" s="9">
        <f>ROUND(C147/BEAR!$T$9,0)</f>
        <v>0</v>
      </c>
      <c r="G147" s="9"/>
    </row>
    <row r="148" spans="1:7" ht="17" thickBot="1" x14ac:dyDescent="0.25">
      <c r="A148" s="5">
        <v>44038</v>
      </c>
      <c r="B148" s="6">
        <v>146</v>
      </c>
      <c r="C148" s="47">
        <f>DGS!C155</f>
        <v>0</v>
      </c>
      <c r="D148" s="9">
        <f>ROUND(C148/BEAR!$T$6,0)</f>
        <v>0</v>
      </c>
      <c r="E148" s="9">
        <f>ROUND(C148/BEAR!$T$8,0)</f>
        <v>0</v>
      </c>
      <c r="F148" s="9">
        <f>ROUND(C148/BEAR!$T$9,0)</f>
        <v>0</v>
      </c>
      <c r="G148" s="9"/>
    </row>
    <row r="149" spans="1:7" ht="17" thickBot="1" x14ac:dyDescent="0.25">
      <c r="A149" s="5">
        <v>44039</v>
      </c>
      <c r="B149" s="6">
        <v>147</v>
      </c>
      <c r="C149" s="47">
        <f>DGS!C156</f>
        <v>0</v>
      </c>
      <c r="D149" s="9">
        <f>ROUND(C149/BEAR!$T$6,0)</f>
        <v>0</v>
      </c>
      <c r="E149" s="9">
        <f>ROUND(C149/BEAR!$T$8,0)</f>
        <v>0</v>
      </c>
      <c r="F149" s="9">
        <f>ROUND(C149/BEAR!$T$9,0)</f>
        <v>0</v>
      </c>
      <c r="G149" s="9"/>
    </row>
    <row r="150" spans="1:7" ht="17" thickBot="1" x14ac:dyDescent="0.25">
      <c r="A150" s="5">
        <v>44040</v>
      </c>
      <c r="B150" s="6">
        <v>148</v>
      </c>
      <c r="C150" s="47">
        <f>DGS!C157</f>
        <v>0</v>
      </c>
      <c r="D150" s="9">
        <f>ROUND(C150/BEAR!$T$6,0)</f>
        <v>0</v>
      </c>
      <c r="E150" s="9">
        <f>ROUND(C150/BEAR!$T$8,0)</f>
        <v>0</v>
      </c>
      <c r="F150" s="9">
        <f>ROUND(C150/BEAR!$T$9,0)</f>
        <v>0</v>
      </c>
      <c r="G150" s="9"/>
    </row>
    <row r="151" spans="1:7" ht="17" thickBot="1" x14ac:dyDescent="0.25">
      <c r="A151" s="5">
        <v>44041</v>
      </c>
      <c r="B151" s="6">
        <v>149</v>
      </c>
      <c r="C151" s="47">
        <f>DGS!C158</f>
        <v>0</v>
      </c>
      <c r="D151" s="9">
        <f>ROUND(C151/BEAR!$T$6,0)</f>
        <v>0</v>
      </c>
      <c r="E151" s="9">
        <f>ROUND(C151/BEAR!$T$8,0)</f>
        <v>0</v>
      </c>
      <c r="F151" s="9">
        <f>ROUND(C151/BEAR!$T$9,0)</f>
        <v>0</v>
      </c>
      <c r="G151" s="9"/>
    </row>
    <row r="152" spans="1:7" ht="17" thickBot="1" x14ac:dyDescent="0.25">
      <c r="A152" s="5">
        <v>44042</v>
      </c>
      <c r="B152" s="6">
        <v>150</v>
      </c>
      <c r="C152" s="47">
        <f>DGS!C159</f>
        <v>0</v>
      </c>
      <c r="D152" s="9">
        <f>ROUND(C152/BEAR!$T$6,0)</f>
        <v>0</v>
      </c>
      <c r="E152" s="9">
        <f>ROUND(C152/BEAR!$T$8,0)</f>
        <v>0</v>
      </c>
      <c r="F152" s="9">
        <f>ROUND(C152/BEAR!$T$9,0)</f>
        <v>0</v>
      </c>
      <c r="G152" s="9"/>
    </row>
    <row r="153" spans="1:7" ht="17" thickBot="1" x14ac:dyDescent="0.25">
      <c r="A153" s="5">
        <v>44043</v>
      </c>
      <c r="B153" s="6">
        <v>151</v>
      </c>
      <c r="C153" s="47">
        <f>DGS!C160</f>
        <v>0</v>
      </c>
      <c r="D153" s="9">
        <f>ROUND(C153/BEAR!$T$6,0)</f>
        <v>0</v>
      </c>
      <c r="E153" s="9">
        <f>ROUND(C153/BEAR!$T$8,0)</f>
        <v>0</v>
      </c>
      <c r="F153" s="9">
        <f>ROUND(C153/BEAR!$T$9,0)</f>
        <v>0</v>
      </c>
      <c r="G153" s="9"/>
    </row>
    <row r="154" spans="1:7" ht="17" thickBot="1" x14ac:dyDescent="0.25">
      <c r="A154" s="5">
        <v>44044</v>
      </c>
      <c r="B154" s="6">
        <v>152</v>
      </c>
      <c r="C154" s="47">
        <f>DGS!C161</f>
        <v>0</v>
      </c>
      <c r="D154" s="9">
        <f>ROUND(C154/BEAR!$T$6,0)</f>
        <v>0</v>
      </c>
      <c r="E154" s="9">
        <f>ROUND(C154/BEAR!$T$8,0)</f>
        <v>0</v>
      </c>
      <c r="F154" s="9">
        <f>ROUND(C154/BEAR!$T$9,0)</f>
        <v>0</v>
      </c>
      <c r="G154" s="9"/>
    </row>
    <row r="155" spans="1:7" ht="17" thickBot="1" x14ac:dyDescent="0.25">
      <c r="A155" s="5">
        <v>44045</v>
      </c>
      <c r="B155" s="6">
        <v>153</v>
      </c>
      <c r="C155" s="47">
        <f>DGS!C162</f>
        <v>0</v>
      </c>
      <c r="D155" s="9">
        <f>ROUND(C155/BEAR!$T$6,0)</f>
        <v>0</v>
      </c>
      <c r="E155" s="9">
        <f>ROUND(C155/BEAR!$T$8,0)</f>
        <v>0</v>
      </c>
      <c r="F155" s="9">
        <f>ROUND(C155/BEAR!$T$9,0)</f>
        <v>0</v>
      </c>
      <c r="G155" s="9"/>
    </row>
    <row r="156" spans="1:7" ht="17" thickBot="1" x14ac:dyDescent="0.25">
      <c r="A156" s="5">
        <v>44046</v>
      </c>
      <c r="B156" s="6">
        <v>154</v>
      </c>
      <c r="C156" s="47">
        <f>DGS!C163</f>
        <v>0</v>
      </c>
      <c r="D156" s="9">
        <f>ROUND(C156/BEAR!$T$6,0)</f>
        <v>0</v>
      </c>
      <c r="E156" s="9">
        <f>ROUND(C156/BEAR!$T$8,0)</f>
        <v>0</v>
      </c>
      <c r="F156" s="9">
        <f>ROUND(C156/BEAR!$T$9,0)</f>
        <v>0</v>
      </c>
      <c r="G156" s="9"/>
    </row>
    <row r="157" spans="1:7" ht="17" thickBot="1" x14ac:dyDescent="0.25">
      <c r="A157" s="5">
        <v>44047</v>
      </c>
      <c r="B157" s="6">
        <v>155</v>
      </c>
      <c r="C157" s="47">
        <f>DGS!C164</f>
        <v>0</v>
      </c>
      <c r="D157" s="9">
        <f>ROUND(C157/BEAR!$T$6,0)</f>
        <v>0</v>
      </c>
      <c r="E157" s="9">
        <f>ROUND(C157/BEAR!$T$8,0)</f>
        <v>0</v>
      </c>
      <c r="F157" s="9">
        <f>ROUND(C157/BEAR!$T$9,0)</f>
        <v>0</v>
      </c>
      <c r="G157" s="9"/>
    </row>
    <row r="158" spans="1:7" ht="17" thickBot="1" x14ac:dyDescent="0.25">
      <c r="A158" s="5">
        <v>44048</v>
      </c>
      <c r="B158" s="6">
        <v>156</v>
      </c>
      <c r="C158" s="47">
        <f>DGS!C165</f>
        <v>0</v>
      </c>
      <c r="D158" s="9">
        <f>ROUND(C158/BEAR!$T$6,0)</f>
        <v>0</v>
      </c>
      <c r="E158" s="9">
        <f>ROUND(C158/BEAR!$T$8,0)</f>
        <v>0</v>
      </c>
      <c r="F158" s="9">
        <f>ROUND(C158/BEAR!$T$9,0)</f>
        <v>0</v>
      </c>
      <c r="G158" s="9"/>
    </row>
    <row r="159" spans="1:7" ht="17" thickBot="1" x14ac:dyDescent="0.25">
      <c r="A159" s="5">
        <v>44049</v>
      </c>
      <c r="B159" s="6">
        <v>157</v>
      </c>
      <c r="C159" s="47">
        <f>DGS!C166</f>
        <v>0</v>
      </c>
      <c r="D159" s="9">
        <f>ROUND(C159/BEAR!$T$6,0)</f>
        <v>0</v>
      </c>
      <c r="E159" s="9">
        <f>ROUND(C159/BEAR!$T$8,0)</f>
        <v>0</v>
      </c>
      <c r="F159" s="9">
        <f>ROUND(C159/BEAR!$T$9,0)</f>
        <v>0</v>
      </c>
      <c r="G159" s="9"/>
    </row>
    <row r="160" spans="1:7" ht="17" thickBot="1" x14ac:dyDescent="0.25">
      <c r="A160" s="5">
        <v>44050</v>
      </c>
      <c r="B160" s="6">
        <v>158</v>
      </c>
      <c r="C160" s="47">
        <f>DGS!C167</f>
        <v>0</v>
      </c>
      <c r="D160" s="9">
        <f>ROUND(C160/BEAR!$T$6,0)</f>
        <v>0</v>
      </c>
      <c r="E160" s="9">
        <f>ROUND(C160/BEAR!$T$8,0)</f>
        <v>0</v>
      </c>
      <c r="F160" s="9">
        <f>ROUND(C160/BEAR!$T$9,0)</f>
        <v>0</v>
      </c>
      <c r="G160" s="9"/>
    </row>
    <row r="161" spans="1:7" ht="17" thickBot="1" x14ac:dyDescent="0.25">
      <c r="A161" s="5">
        <v>44051</v>
      </c>
      <c r="B161" s="6">
        <v>159</v>
      </c>
      <c r="C161" s="47">
        <f>DGS!C168</f>
        <v>0</v>
      </c>
      <c r="D161" s="9">
        <f>ROUND(C161/BEAR!$T$6,0)</f>
        <v>0</v>
      </c>
      <c r="E161" s="9">
        <f>ROUND(C161/BEAR!$T$8,0)</f>
        <v>0</v>
      </c>
      <c r="F161" s="9">
        <f>ROUND(C161/BEAR!$T$9,0)</f>
        <v>0</v>
      </c>
      <c r="G161" s="9"/>
    </row>
    <row r="162" spans="1:7" ht="17" thickBot="1" x14ac:dyDescent="0.25">
      <c r="A162" s="5">
        <v>44052</v>
      </c>
      <c r="B162" s="6">
        <v>160</v>
      </c>
      <c r="C162" s="47">
        <f>DGS!C169</f>
        <v>0</v>
      </c>
      <c r="D162" s="9">
        <f>ROUND(C162/BEAR!$T$6,0)</f>
        <v>0</v>
      </c>
      <c r="E162" s="9">
        <f>ROUND(C162/BEAR!$T$8,0)</f>
        <v>0</v>
      </c>
      <c r="F162" s="9">
        <f>ROUND(C162/BEAR!$T$9,0)</f>
        <v>0</v>
      </c>
      <c r="G162" s="9"/>
    </row>
    <row r="163" spans="1:7" ht="17" thickBot="1" x14ac:dyDescent="0.25">
      <c r="A163" s="5">
        <v>44053</v>
      </c>
      <c r="B163" s="6">
        <v>161</v>
      </c>
      <c r="C163" s="47">
        <f>DGS!C170</f>
        <v>0</v>
      </c>
      <c r="D163" s="9">
        <f>ROUND(C163/BEAR!$T$6,0)</f>
        <v>0</v>
      </c>
      <c r="E163" s="9">
        <f>ROUND(C163/BEAR!$T$8,0)</f>
        <v>0</v>
      </c>
      <c r="F163" s="9">
        <f>ROUND(C163/BEAR!$T$9,0)</f>
        <v>0</v>
      </c>
      <c r="G163" s="9"/>
    </row>
    <row r="164" spans="1:7" ht="17" thickBot="1" x14ac:dyDescent="0.25">
      <c r="A164" s="5">
        <v>44054</v>
      </c>
      <c r="B164" s="6">
        <v>162</v>
      </c>
      <c r="C164" s="47">
        <f>DGS!C171</f>
        <v>0</v>
      </c>
      <c r="D164" s="9">
        <f>ROUND(C164/BEAR!$T$6,0)</f>
        <v>0</v>
      </c>
      <c r="E164" s="9">
        <f>ROUND(C164/BEAR!$T$8,0)</f>
        <v>0</v>
      </c>
      <c r="F164" s="9">
        <f>ROUND(C164/BEAR!$T$9,0)</f>
        <v>0</v>
      </c>
      <c r="G164" s="9"/>
    </row>
    <row r="165" spans="1:7" ht="17" thickBot="1" x14ac:dyDescent="0.25">
      <c r="A165" s="5">
        <v>44055</v>
      </c>
      <c r="B165" s="6">
        <v>163</v>
      </c>
      <c r="C165" s="47">
        <f>DGS!C172</f>
        <v>0</v>
      </c>
      <c r="D165" s="9">
        <f>ROUND(C165/BEAR!$T$6,0)</f>
        <v>0</v>
      </c>
      <c r="E165" s="9">
        <f>ROUND(C165/BEAR!$T$8,0)</f>
        <v>0</v>
      </c>
      <c r="F165" s="9">
        <f>ROUND(C165/BEAR!$T$9,0)</f>
        <v>0</v>
      </c>
      <c r="G165" s="9"/>
    </row>
    <row r="166" spans="1:7" ht="17" thickBot="1" x14ac:dyDescent="0.25">
      <c r="A166" s="5">
        <v>44056</v>
      </c>
      <c r="B166" s="6">
        <v>164</v>
      </c>
      <c r="C166" s="47">
        <f>DGS!C173</f>
        <v>0</v>
      </c>
      <c r="D166" s="9">
        <f>ROUND(C166/BEAR!$T$6,0)</f>
        <v>0</v>
      </c>
      <c r="E166" s="9">
        <f>ROUND(C166/BEAR!$T$8,0)</f>
        <v>0</v>
      </c>
      <c r="F166" s="9">
        <f>ROUND(C166/BEAR!$T$9,0)</f>
        <v>0</v>
      </c>
      <c r="G166" s="9"/>
    </row>
    <row r="167" spans="1:7" ht="17" thickBot="1" x14ac:dyDescent="0.25">
      <c r="A167" s="5">
        <v>44057</v>
      </c>
      <c r="B167" s="6">
        <v>165</v>
      </c>
      <c r="C167" s="47">
        <f>DGS!C174</f>
        <v>0</v>
      </c>
      <c r="D167" s="9">
        <f>ROUND(C167/BEAR!$T$6,0)</f>
        <v>0</v>
      </c>
      <c r="E167" s="9">
        <f>ROUND(C167/BEAR!$T$8,0)</f>
        <v>0</v>
      </c>
      <c r="F167" s="9">
        <f>ROUND(C167/BEAR!$T$9,0)</f>
        <v>0</v>
      </c>
      <c r="G167" s="9"/>
    </row>
    <row r="168" spans="1:7" ht="17" thickBot="1" x14ac:dyDescent="0.25">
      <c r="A168" s="5">
        <v>44058</v>
      </c>
      <c r="B168" s="6">
        <v>166</v>
      </c>
      <c r="C168" s="47">
        <f>DGS!C175</f>
        <v>0</v>
      </c>
      <c r="D168" s="9">
        <f>ROUND(C168/BEAR!$T$6,0)</f>
        <v>0</v>
      </c>
      <c r="E168" s="9">
        <f>ROUND(C168/BEAR!$T$8,0)</f>
        <v>0</v>
      </c>
      <c r="F168" s="9">
        <f>ROUND(C168/BEAR!$T$9,0)</f>
        <v>0</v>
      </c>
      <c r="G168" s="9"/>
    </row>
    <row r="169" spans="1:7" ht="17" thickBot="1" x14ac:dyDescent="0.25">
      <c r="A169" s="5">
        <v>44059</v>
      </c>
      <c r="B169" s="6">
        <v>167</v>
      </c>
      <c r="C169" s="47">
        <f>DGS!C176</f>
        <v>0</v>
      </c>
      <c r="D169" s="9">
        <f>ROUND(C169/BEAR!$T$6,0)</f>
        <v>0</v>
      </c>
      <c r="E169" s="9">
        <f>ROUND(C169/BEAR!$T$8,0)</f>
        <v>0</v>
      </c>
      <c r="F169" s="9">
        <f>ROUND(C169/BEAR!$T$9,0)</f>
        <v>0</v>
      </c>
      <c r="G169" s="9"/>
    </row>
    <row r="170" spans="1:7" ht="17" thickBot="1" x14ac:dyDescent="0.25">
      <c r="A170" s="5">
        <v>44060</v>
      </c>
      <c r="B170" s="6">
        <v>168</v>
      </c>
      <c r="C170" s="47">
        <f>DGS!C177</f>
        <v>0</v>
      </c>
      <c r="D170" s="9">
        <f>ROUND(C170/BEAR!$T$6,0)</f>
        <v>0</v>
      </c>
      <c r="E170" s="9">
        <f>ROUND(C170/BEAR!$T$8,0)</f>
        <v>0</v>
      </c>
      <c r="F170" s="9">
        <f>ROUND(C170/BEAR!$T$9,0)</f>
        <v>0</v>
      </c>
      <c r="G170" s="9"/>
    </row>
    <row r="171" spans="1:7" ht="17" thickBot="1" x14ac:dyDescent="0.25">
      <c r="A171" s="5">
        <v>44061</v>
      </c>
      <c r="B171" s="6">
        <v>169</v>
      </c>
      <c r="C171" s="47">
        <f>DGS!C178</f>
        <v>0</v>
      </c>
      <c r="D171" s="9">
        <f>ROUND(C171/BEAR!$T$6,0)</f>
        <v>0</v>
      </c>
      <c r="E171" s="9">
        <f>ROUND(C171/BEAR!$T$8,0)</f>
        <v>0</v>
      </c>
      <c r="F171" s="9">
        <f>ROUND(C171/BEAR!$T$9,0)</f>
        <v>0</v>
      </c>
      <c r="G171" s="9"/>
    </row>
    <row r="172" spans="1:7" ht="17" thickBot="1" x14ac:dyDescent="0.25">
      <c r="A172" s="5">
        <v>44062</v>
      </c>
      <c r="B172" s="6">
        <v>170</v>
      </c>
      <c r="C172" s="47">
        <f>DGS!C179</f>
        <v>0</v>
      </c>
      <c r="D172" s="9">
        <f>ROUND(C172/BEAR!$T$6,0)</f>
        <v>0</v>
      </c>
      <c r="E172" s="9">
        <f>ROUND(C172/BEAR!$T$8,0)</f>
        <v>0</v>
      </c>
      <c r="F172" s="9">
        <f>ROUND(C172/BEAR!$T$9,0)</f>
        <v>0</v>
      </c>
      <c r="G172" s="9"/>
    </row>
    <row r="173" spans="1:7" ht="17" thickBot="1" x14ac:dyDescent="0.25">
      <c r="A173" s="5">
        <v>44063</v>
      </c>
      <c r="B173" s="6">
        <v>171</v>
      </c>
      <c r="C173" s="47">
        <f>DGS!C180</f>
        <v>0</v>
      </c>
      <c r="D173" s="9">
        <f>ROUND(C173/BEAR!$T$6,0)</f>
        <v>0</v>
      </c>
      <c r="E173" s="9">
        <f>ROUND(C173/BEAR!$T$8,0)</f>
        <v>0</v>
      </c>
      <c r="F173" s="9">
        <f>ROUND(C173/BEAR!$T$9,0)</f>
        <v>0</v>
      </c>
      <c r="G173" s="9"/>
    </row>
    <row r="174" spans="1:7" ht="17" thickBot="1" x14ac:dyDescent="0.25">
      <c r="A174" s="5">
        <v>44064</v>
      </c>
      <c r="B174" s="6">
        <v>172</v>
      </c>
      <c r="C174" s="47">
        <f>DGS!C181</f>
        <v>0</v>
      </c>
      <c r="D174" s="9">
        <f>ROUND(C174/BEAR!$T$6,0)</f>
        <v>0</v>
      </c>
      <c r="E174" s="9">
        <f>ROUND(C174/BEAR!$T$8,0)</f>
        <v>0</v>
      </c>
      <c r="F174" s="9">
        <f>ROUND(C174/BEAR!$T$9,0)</f>
        <v>0</v>
      </c>
      <c r="G174" s="9"/>
    </row>
    <row r="175" spans="1:7" ht="17" thickBot="1" x14ac:dyDescent="0.25">
      <c r="A175" s="5">
        <v>44065</v>
      </c>
      <c r="B175" s="6">
        <v>173</v>
      </c>
      <c r="C175" s="47">
        <f>DGS!C182</f>
        <v>0</v>
      </c>
      <c r="D175" s="9">
        <f>ROUND(C175/BEAR!$T$6,0)</f>
        <v>0</v>
      </c>
      <c r="E175" s="9">
        <f>ROUND(C175/BEAR!$T$8,0)</f>
        <v>0</v>
      </c>
      <c r="F175" s="9">
        <f>ROUND(C175/BEAR!$T$9,0)</f>
        <v>0</v>
      </c>
      <c r="G175" s="9"/>
    </row>
    <row r="176" spans="1:7" ht="17" thickBot="1" x14ac:dyDescent="0.25">
      <c r="A176" s="5">
        <v>44066</v>
      </c>
      <c r="B176" s="6">
        <v>174</v>
      </c>
      <c r="C176" s="47">
        <f>DGS!C183</f>
        <v>0</v>
      </c>
      <c r="D176" s="9">
        <f>ROUND(C176/BEAR!$T$6,0)</f>
        <v>0</v>
      </c>
      <c r="E176" s="9">
        <f>ROUND(C176/BEAR!$T$8,0)</f>
        <v>0</v>
      </c>
      <c r="F176" s="9">
        <f>ROUND(C176/BEAR!$T$9,0)</f>
        <v>0</v>
      </c>
      <c r="G176" s="9"/>
    </row>
    <row r="177" spans="1:7" ht="17" thickBot="1" x14ac:dyDescent="0.25">
      <c r="A177" s="5">
        <v>44067</v>
      </c>
      <c r="B177" s="6">
        <v>175</v>
      </c>
      <c r="C177" s="47">
        <f>DGS!C184</f>
        <v>0</v>
      </c>
      <c r="D177" s="9">
        <f>ROUND(C177/BEAR!$T$6,0)</f>
        <v>0</v>
      </c>
      <c r="E177" s="9">
        <f>ROUND(C177/BEAR!$T$8,0)</f>
        <v>0</v>
      </c>
      <c r="F177" s="9">
        <f>ROUND(C177/BEAR!$T$9,0)</f>
        <v>0</v>
      </c>
      <c r="G177" s="9"/>
    </row>
    <row r="178" spans="1:7" ht="17" thickBot="1" x14ac:dyDescent="0.25">
      <c r="A178" s="5">
        <v>44068</v>
      </c>
      <c r="B178" s="6">
        <v>176</v>
      </c>
      <c r="C178" s="47">
        <f>DGS!C185</f>
        <v>0</v>
      </c>
      <c r="D178" s="9">
        <f>ROUND(C178/BEAR!$T$6,0)</f>
        <v>0</v>
      </c>
      <c r="E178" s="9">
        <f>ROUND(C178/BEAR!$T$8,0)</f>
        <v>0</v>
      </c>
      <c r="F178" s="9">
        <f>ROUND(C178/BEAR!$T$9,0)</f>
        <v>0</v>
      </c>
      <c r="G178" s="9"/>
    </row>
    <row r="179" spans="1:7" ht="17" thickBot="1" x14ac:dyDescent="0.25">
      <c r="A179" s="5">
        <v>44069</v>
      </c>
      <c r="B179" s="6">
        <v>177</v>
      </c>
      <c r="C179" s="47">
        <f>DGS!C186</f>
        <v>0</v>
      </c>
      <c r="D179" s="9">
        <f>ROUND(C179/BEAR!$T$6,0)</f>
        <v>0</v>
      </c>
      <c r="E179" s="9">
        <f>ROUND(C179/BEAR!$T$8,0)</f>
        <v>0</v>
      </c>
      <c r="F179" s="9">
        <f>ROUND(C179/BEAR!$T$9,0)</f>
        <v>0</v>
      </c>
      <c r="G179" s="9"/>
    </row>
    <row r="180" spans="1:7" ht="17" thickBot="1" x14ac:dyDescent="0.25">
      <c r="A180" s="5">
        <v>44070</v>
      </c>
      <c r="B180" s="6">
        <v>178</v>
      </c>
      <c r="C180" s="47">
        <f>DGS!C187</f>
        <v>0</v>
      </c>
      <c r="D180" s="9">
        <f>ROUND(C180/BEAR!$T$6,0)</f>
        <v>0</v>
      </c>
      <c r="E180" s="9">
        <f>ROUND(C180/BEAR!$T$8,0)</f>
        <v>0</v>
      </c>
      <c r="F180" s="9">
        <f>ROUND(C180/BEAR!$T$9,0)</f>
        <v>0</v>
      </c>
      <c r="G180" s="9"/>
    </row>
    <row r="181" spans="1:7" ht="17" thickBot="1" x14ac:dyDescent="0.25">
      <c r="A181" s="5">
        <v>44071</v>
      </c>
      <c r="B181" s="6">
        <v>179</v>
      </c>
      <c r="C181" s="47">
        <f>DGS!C188</f>
        <v>0</v>
      </c>
      <c r="D181" s="9">
        <f>ROUND(C181/BEAR!$T$6,0)</f>
        <v>0</v>
      </c>
      <c r="E181" s="9">
        <f>ROUND(C181/BEAR!$T$8,0)</f>
        <v>0</v>
      </c>
      <c r="F181" s="9">
        <f>ROUND(C181/BEAR!$T$9,0)</f>
        <v>0</v>
      </c>
      <c r="G181" s="9"/>
    </row>
    <row r="182" spans="1:7" ht="17" thickBot="1" x14ac:dyDescent="0.25">
      <c r="A182" s="5">
        <v>44072</v>
      </c>
      <c r="B182" s="6">
        <v>180</v>
      </c>
      <c r="C182" s="47">
        <f>DGS!C189</f>
        <v>0</v>
      </c>
      <c r="D182" s="9">
        <f>ROUND(C182/BEAR!$T$6,0)</f>
        <v>0</v>
      </c>
      <c r="E182" s="9">
        <f>ROUND(C182/BEAR!$T$8,0)</f>
        <v>0</v>
      </c>
      <c r="F182" s="9">
        <f>ROUND(C182/BEAR!$T$9,0)</f>
        <v>0</v>
      </c>
      <c r="G182" s="9"/>
    </row>
    <row r="183" spans="1:7" ht="17" thickBot="1" x14ac:dyDescent="0.25">
      <c r="A183" s="5">
        <v>44073</v>
      </c>
      <c r="B183" s="6">
        <v>181</v>
      </c>
      <c r="C183" s="47">
        <f>DGS!C190</f>
        <v>0</v>
      </c>
      <c r="D183" s="9">
        <f>ROUND(C183/BEAR!$T$6,0)</f>
        <v>0</v>
      </c>
      <c r="E183" s="9">
        <f>ROUND(C183/BEAR!$T$8,0)</f>
        <v>0</v>
      </c>
      <c r="F183" s="9">
        <f>ROUND(C183/BEAR!$T$9,0)</f>
        <v>0</v>
      </c>
      <c r="G183" s="9"/>
    </row>
    <row r="184" spans="1:7" ht="17" thickBot="1" x14ac:dyDescent="0.25">
      <c r="A184" s="5">
        <v>44074</v>
      </c>
      <c r="B184" s="6">
        <v>182</v>
      </c>
      <c r="C184" s="47">
        <f>DGS!C191</f>
        <v>0</v>
      </c>
      <c r="D184" s="9">
        <f>ROUND(C184/BEAR!$T$6,0)</f>
        <v>0</v>
      </c>
      <c r="E184" s="9">
        <f>ROUND(C184/BEAR!$T$8,0)</f>
        <v>0</v>
      </c>
      <c r="F184" s="9">
        <f>ROUND(C184/BEAR!$T$9,0)</f>
        <v>0</v>
      </c>
      <c r="G184" s="9"/>
    </row>
    <row r="185" spans="1:7" ht="17" thickBot="1" x14ac:dyDescent="0.25">
      <c r="A185" s="5">
        <v>44075</v>
      </c>
      <c r="B185" s="6">
        <v>183</v>
      </c>
      <c r="C185" s="47">
        <f>DGS!C192</f>
        <v>0</v>
      </c>
      <c r="D185" s="9">
        <f>ROUND(C185/BEAR!$T$6,0)</f>
        <v>0</v>
      </c>
      <c r="E185" s="9">
        <f>ROUND(C185/BEAR!$T$8,0)</f>
        <v>0</v>
      </c>
      <c r="F185" s="9">
        <f>ROUND(C185/BEAR!$T$9,0)</f>
        <v>0</v>
      </c>
      <c r="G185" s="9"/>
    </row>
    <row r="186" spans="1:7" ht="17" thickBot="1" x14ac:dyDescent="0.25">
      <c r="A186" s="5">
        <v>44076</v>
      </c>
      <c r="B186" s="6">
        <v>184</v>
      </c>
      <c r="C186" s="47">
        <f>DGS!C193</f>
        <v>0</v>
      </c>
      <c r="D186" s="9">
        <f>ROUND(C186/BEAR!$T$6,0)</f>
        <v>0</v>
      </c>
      <c r="E186" s="9">
        <f>ROUND(C186/BEAR!$T$8,0)</f>
        <v>0</v>
      </c>
      <c r="F186" s="9">
        <f>ROUND(C186/BEAR!$T$9,0)</f>
        <v>0</v>
      </c>
      <c r="G186" s="9"/>
    </row>
    <row r="187" spans="1:7" ht="17" thickBot="1" x14ac:dyDescent="0.25">
      <c r="A187" s="5">
        <v>44077</v>
      </c>
      <c r="B187" s="6">
        <v>185</v>
      </c>
      <c r="C187" s="47">
        <f>DGS!C194</f>
        <v>0</v>
      </c>
      <c r="D187" s="9">
        <f>ROUND(C187/BEAR!$T$6,0)</f>
        <v>0</v>
      </c>
      <c r="E187" s="9">
        <f>ROUND(C187/BEAR!$T$8,0)</f>
        <v>0</v>
      </c>
      <c r="F187" s="9">
        <f>ROUND(C187/BEAR!$T$9,0)</f>
        <v>0</v>
      </c>
      <c r="G187" s="9"/>
    </row>
    <row r="188" spans="1:7" ht="17" thickBot="1" x14ac:dyDescent="0.25">
      <c r="A188" s="5">
        <v>44078</v>
      </c>
      <c r="B188" s="6">
        <v>186</v>
      </c>
      <c r="C188" s="47">
        <f>DGS!C195</f>
        <v>0</v>
      </c>
      <c r="D188" s="9">
        <f>ROUND(C188/BEAR!$T$6,0)</f>
        <v>0</v>
      </c>
      <c r="E188" s="9">
        <f>ROUND(C188/BEAR!$T$8,0)</f>
        <v>0</v>
      </c>
      <c r="F188" s="9">
        <f>ROUND(C188/BEAR!$T$9,0)</f>
        <v>0</v>
      </c>
      <c r="G188" s="9"/>
    </row>
    <row r="189" spans="1:7" ht="17" thickBot="1" x14ac:dyDescent="0.25">
      <c r="A189" s="5">
        <v>44079</v>
      </c>
      <c r="B189" s="6">
        <v>187</v>
      </c>
      <c r="C189" s="47">
        <f>DGS!C196</f>
        <v>0</v>
      </c>
      <c r="D189" s="9">
        <f>ROUND(C189/BEAR!$T$6,0)</f>
        <v>0</v>
      </c>
      <c r="E189" s="9">
        <f>ROUND(C189/BEAR!$T$8,0)</f>
        <v>0</v>
      </c>
      <c r="F189" s="9">
        <f>ROUND(C189/BEAR!$T$9,0)</f>
        <v>0</v>
      </c>
      <c r="G189" s="9"/>
    </row>
    <row r="190" spans="1:7" ht="17" thickBot="1" x14ac:dyDescent="0.25">
      <c r="A190" s="5">
        <v>44080</v>
      </c>
      <c r="B190" s="6">
        <v>188</v>
      </c>
      <c r="C190" s="47">
        <f>DGS!C197</f>
        <v>0</v>
      </c>
      <c r="D190" s="9">
        <f>ROUND(C190/BEAR!$T$6,0)</f>
        <v>0</v>
      </c>
      <c r="E190" s="9">
        <f>ROUND(C190/BEAR!$T$8,0)</f>
        <v>0</v>
      </c>
      <c r="F190" s="9">
        <f>ROUND(C190/BEAR!$T$9,0)</f>
        <v>0</v>
      </c>
      <c r="G190" s="9"/>
    </row>
    <row r="191" spans="1:7" ht="17" thickBot="1" x14ac:dyDescent="0.25">
      <c r="A191" s="5">
        <v>44081</v>
      </c>
      <c r="B191" s="6">
        <v>189</v>
      </c>
      <c r="C191" s="47">
        <f>DGS!C198</f>
        <v>0</v>
      </c>
      <c r="D191" s="9">
        <f>ROUND(C191/BEAR!$T$6,0)</f>
        <v>0</v>
      </c>
      <c r="E191" s="9">
        <f>ROUND(C191/BEAR!$T$8,0)</f>
        <v>0</v>
      </c>
      <c r="F191" s="9">
        <f>ROUND(C191/BEAR!$T$9,0)</f>
        <v>0</v>
      </c>
      <c r="G191" s="9"/>
    </row>
    <row r="192" spans="1:7" ht="17" thickBot="1" x14ac:dyDescent="0.25">
      <c r="A192" s="5">
        <v>44082</v>
      </c>
      <c r="B192" s="6">
        <v>190</v>
      </c>
      <c r="C192" s="47">
        <f>DGS!C199</f>
        <v>0</v>
      </c>
      <c r="D192" s="9">
        <f>ROUND(C192/BEAR!$T$6,0)</f>
        <v>0</v>
      </c>
      <c r="E192" s="9">
        <f>ROUND(C192/BEAR!$T$8,0)</f>
        <v>0</v>
      </c>
      <c r="F192" s="9">
        <f>ROUND(C192/BEAR!$T$9,0)</f>
        <v>0</v>
      </c>
      <c r="G192" s="9"/>
    </row>
    <row r="193" spans="1:7" ht="17" thickBot="1" x14ac:dyDescent="0.25">
      <c r="A193" s="5">
        <v>44083</v>
      </c>
      <c r="B193" s="6">
        <v>191</v>
      </c>
      <c r="C193" s="47">
        <f>DGS!C200</f>
        <v>0</v>
      </c>
      <c r="D193" s="9">
        <f>ROUND(C193/BEAR!$T$6,0)</f>
        <v>0</v>
      </c>
      <c r="E193" s="9">
        <f>ROUND(C193/BEAR!$T$8,0)</f>
        <v>0</v>
      </c>
      <c r="F193" s="9">
        <f>ROUND(C193/BEAR!$T$9,0)</f>
        <v>0</v>
      </c>
      <c r="G193" s="9"/>
    </row>
    <row r="194" spans="1:7" ht="17" thickBot="1" x14ac:dyDescent="0.25">
      <c r="A194" s="5">
        <v>44084</v>
      </c>
      <c r="B194" s="6">
        <v>192</v>
      </c>
      <c r="C194" s="47">
        <f>DGS!C201</f>
        <v>0</v>
      </c>
      <c r="D194" s="9">
        <f>ROUND(C194/BEAR!$T$6,0)</f>
        <v>0</v>
      </c>
      <c r="E194" s="9">
        <f>ROUND(C194/BEAR!$T$8,0)</f>
        <v>0</v>
      </c>
      <c r="F194" s="9">
        <f>ROUND(C194/BEAR!$T$9,0)</f>
        <v>0</v>
      </c>
      <c r="G194" s="9"/>
    </row>
    <row r="195" spans="1:7" ht="17" thickBot="1" x14ac:dyDescent="0.25">
      <c r="A195" s="5">
        <v>44085</v>
      </c>
      <c r="B195" s="6">
        <v>193</v>
      </c>
      <c r="C195" s="47">
        <f>DGS!C202</f>
        <v>0</v>
      </c>
      <c r="D195" s="9">
        <f>ROUND(C195/BEAR!$T$6,0)</f>
        <v>0</v>
      </c>
      <c r="E195" s="9">
        <f>ROUND(C195/BEAR!$T$8,0)</f>
        <v>0</v>
      </c>
      <c r="F195" s="9">
        <f>ROUND(C195/BEAR!$T$9,0)</f>
        <v>0</v>
      </c>
      <c r="G195" s="9"/>
    </row>
    <row r="196" spans="1:7" ht="17" thickBot="1" x14ac:dyDescent="0.25">
      <c r="A196" s="5">
        <v>44086</v>
      </c>
      <c r="B196" s="6">
        <v>194</v>
      </c>
      <c r="C196" s="47">
        <f>DGS!C203</f>
        <v>0</v>
      </c>
      <c r="D196" s="9">
        <f>ROUND(C196/BEAR!$T$6,0)</f>
        <v>0</v>
      </c>
      <c r="E196" s="9">
        <f>ROUND(C196/BEAR!$T$8,0)</f>
        <v>0</v>
      </c>
      <c r="F196" s="9">
        <f>ROUND(C196/BEAR!$T$9,0)</f>
        <v>0</v>
      </c>
      <c r="G196" s="9"/>
    </row>
    <row r="197" spans="1:7" ht="17" thickBot="1" x14ac:dyDescent="0.25">
      <c r="A197" s="5">
        <v>44087</v>
      </c>
      <c r="B197" s="6">
        <v>195</v>
      </c>
      <c r="C197" s="47">
        <f>DGS!C204</f>
        <v>0</v>
      </c>
      <c r="D197" s="9">
        <f>ROUND(C197/BEAR!$T$6,0)</f>
        <v>0</v>
      </c>
      <c r="E197" s="9">
        <f>ROUND(C197/BEAR!$T$8,0)</f>
        <v>0</v>
      </c>
      <c r="F197" s="9">
        <f>ROUND(C197/BEAR!$T$9,0)</f>
        <v>0</v>
      </c>
      <c r="G197" s="9"/>
    </row>
    <row r="198" spans="1:7" ht="17" thickBot="1" x14ac:dyDescent="0.25">
      <c r="A198" s="5">
        <v>44088</v>
      </c>
      <c r="B198" s="6">
        <v>196</v>
      </c>
      <c r="C198" s="47">
        <f>DGS!C205</f>
        <v>0</v>
      </c>
      <c r="D198" s="9">
        <f>ROUND(C198/BEAR!$T$6,0)</f>
        <v>0</v>
      </c>
      <c r="E198" s="9">
        <f>ROUND(C198/BEAR!$T$8,0)</f>
        <v>0</v>
      </c>
      <c r="F198" s="9">
        <f>ROUND(C198/BEAR!$T$9,0)</f>
        <v>0</v>
      </c>
      <c r="G198" s="9"/>
    </row>
    <row r="199" spans="1:7" ht="17" thickBot="1" x14ac:dyDescent="0.25">
      <c r="A199" s="5">
        <v>44089</v>
      </c>
      <c r="B199" s="6">
        <v>197</v>
      </c>
      <c r="C199" s="47">
        <f>DGS!C206</f>
        <v>0</v>
      </c>
      <c r="D199" s="9">
        <f>ROUND(C199/BEAR!$T$6,0)</f>
        <v>0</v>
      </c>
      <c r="E199" s="9">
        <f>ROUND(C199/BEAR!$T$8,0)</f>
        <v>0</v>
      </c>
      <c r="F199" s="9">
        <f>ROUND(C199/BEAR!$T$9,0)</f>
        <v>0</v>
      </c>
      <c r="G199" s="9"/>
    </row>
    <row r="200" spans="1:7" ht="17" thickBot="1" x14ac:dyDescent="0.25">
      <c r="A200" s="5">
        <v>44090</v>
      </c>
      <c r="B200" s="6">
        <v>198</v>
      </c>
      <c r="C200" s="47">
        <f>DGS!C207</f>
        <v>0</v>
      </c>
      <c r="D200" s="9">
        <f>ROUND(C200/BEAR!$T$6,0)</f>
        <v>0</v>
      </c>
      <c r="E200" s="9">
        <f>ROUND(C200/BEAR!$T$8,0)</f>
        <v>0</v>
      </c>
      <c r="F200" s="9">
        <f>ROUND(C200/BEAR!$T$9,0)</f>
        <v>0</v>
      </c>
      <c r="G200" s="9"/>
    </row>
    <row r="201" spans="1:7" ht="17" thickBot="1" x14ac:dyDescent="0.25">
      <c r="A201" s="5">
        <v>44091</v>
      </c>
      <c r="B201" s="6">
        <v>199</v>
      </c>
      <c r="C201" s="47">
        <f>DGS!C208</f>
        <v>0</v>
      </c>
      <c r="D201" s="9">
        <f>ROUND(C201/BEAR!$T$6,0)</f>
        <v>0</v>
      </c>
      <c r="E201" s="9">
        <f>ROUND(C201/BEAR!$T$8,0)</f>
        <v>0</v>
      </c>
      <c r="F201" s="9">
        <f>ROUND(C201/BEAR!$T$9,0)</f>
        <v>0</v>
      </c>
      <c r="G201" s="9"/>
    </row>
    <row r="202" spans="1:7" ht="17" thickBot="1" x14ac:dyDescent="0.25">
      <c r="A202" s="5">
        <v>44092</v>
      </c>
      <c r="B202" s="6">
        <v>200</v>
      </c>
      <c r="C202" s="47">
        <f>DGS!C209</f>
        <v>0</v>
      </c>
      <c r="D202" s="9">
        <f>ROUND(C202/BEAR!$T$6,0)</f>
        <v>0</v>
      </c>
      <c r="E202" s="9">
        <f>ROUND(C202/BEAR!$T$8,0)</f>
        <v>0</v>
      </c>
      <c r="F202" s="9">
        <f>ROUND(C202/BEAR!$T$9,0)</f>
        <v>0</v>
      </c>
      <c r="G202" s="9"/>
    </row>
    <row r="203" spans="1:7" ht="17" thickBot="1" x14ac:dyDescent="0.25">
      <c r="A203" s="5">
        <v>44093</v>
      </c>
      <c r="B203" s="6">
        <v>201</v>
      </c>
      <c r="C203" s="47">
        <f>DGS!C210</f>
        <v>0</v>
      </c>
      <c r="D203" s="9">
        <f>ROUND(C203/BEAR!$T$6,0)</f>
        <v>0</v>
      </c>
      <c r="E203" s="9">
        <f>ROUND(C203/BEAR!$T$8,0)</f>
        <v>0</v>
      </c>
      <c r="F203" s="9">
        <f>ROUND(C203/BEAR!$T$9,0)</f>
        <v>0</v>
      </c>
      <c r="G203" s="9"/>
    </row>
    <row r="204" spans="1:7" ht="17" thickBot="1" x14ac:dyDescent="0.25">
      <c r="A204" s="5">
        <v>44094</v>
      </c>
      <c r="B204" s="6">
        <v>202</v>
      </c>
      <c r="C204" s="47">
        <f>DGS!C211</f>
        <v>0</v>
      </c>
      <c r="D204" s="9">
        <f>ROUND(C204/BEAR!$T$6,0)</f>
        <v>0</v>
      </c>
      <c r="E204" s="9">
        <f>ROUND(C204/BEAR!$T$8,0)</f>
        <v>0</v>
      </c>
      <c r="F204" s="9">
        <f>ROUND(C204/BEAR!$T$9,0)</f>
        <v>0</v>
      </c>
      <c r="G204" s="9"/>
    </row>
    <row r="205" spans="1:7" ht="17" thickBot="1" x14ac:dyDescent="0.25">
      <c r="A205" s="5">
        <v>44095</v>
      </c>
      <c r="B205" s="6">
        <v>203</v>
      </c>
      <c r="C205" s="47">
        <f>DGS!C212</f>
        <v>0</v>
      </c>
      <c r="D205" s="9">
        <f>ROUND(C205/BEAR!$T$6,0)</f>
        <v>0</v>
      </c>
      <c r="E205" s="9">
        <f>ROUND(C205/BEAR!$T$8,0)</f>
        <v>0</v>
      </c>
      <c r="F205" s="9">
        <f>ROUND(C205/BEAR!$T$9,0)</f>
        <v>0</v>
      </c>
      <c r="G205" s="9"/>
    </row>
    <row r="206" spans="1:7" ht="17" thickBot="1" x14ac:dyDescent="0.25">
      <c r="A206" s="5">
        <v>44096</v>
      </c>
      <c r="B206" s="6">
        <v>204</v>
      </c>
      <c r="C206" s="47">
        <f>DGS!C213</f>
        <v>0</v>
      </c>
      <c r="D206" s="9">
        <f>ROUND(C206/BEAR!$T$6,0)</f>
        <v>0</v>
      </c>
      <c r="E206" s="9">
        <f>ROUND(C206/BEAR!$T$8,0)</f>
        <v>0</v>
      </c>
      <c r="F206" s="9">
        <f>ROUND(C206/BEAR!$T$9,0)</f>
        <v>0</v>
      </c>
      <c r="G206" s="9"/>
    </row>
    <row r="207" spans="1:7" ht="17" thickBot="1" x14ac:dyDescent="0.25">
      <c r="A207" s="5">
        <v>44097</v>
      </c>
      <c r="B207" s="6">
        <v>205</v>
      </c>
      <c r="C207" s="47">
        <f>DGS!C214</f>
        <v>0</v>
      </c>
      <c r="D207" s="9">
        <f>ROUND(C207/BEAR!$T$6,0)</f>
        <v>0</v>
      </c>
      <c r="E207" s="9">
        <f>ROUND(C207/BEAR!$T$8,0)</f>
        <v>0</v>
      </c>
      <c r="F207" s="9">
        <f>ROUND(C207/BEAR!$T$9,0)</f>
        <v>0</v>
      </c>
      <c r="G207" s="9"/>
    </row>
    <row r="208" spans="1:7" ht="17" thickBot="1" x14ac:dyDescent="0.25">
      <c r="A208" s="5">
        <v>44098</v>
      </c>
      <c r="B208" s="6">
        <v>206</v>
      </c>
      <c r="C208" s="47">
        <f>DGS!C215</f>
        <v>0</v>
      </c>
      <c r="D208" s="9">
        <f>ROUND(C208/BEAR!$T$6,0)</f>
        <v>0</v>
      </c>
      <c r="E208" s="9">
        <f>ROUND(C208/BEAR!$T$8,0)</f>
        <v>0</v>
      </c>
      <c r="F208" s="9">
        <f>ROUND(C208/BEAR!$T$9,0)</f>
        <v>0</v>
      </c>
      <c r="G208" s="9"/>
    </row>
    <row r="209" spans="1:7" ht="17" thickBot="1" x14ac:dyDescent="0.25">
      <c r="A209" s="5">
        <v>44099</v>
      </c>
      <c r="B209" s="6">
        <v>207</v>
      </c>
      <c r="C209" s="47">
        <f>DGS!C216</f>
        <v>0</v>
      </c>
      <c r="D209" s="9">
        <f>ROUND(C209/BEAR!$T$6,0)</f>
        <v>0</v>
      </c>
      <c r="E209" s="9">
        <f>ROUND(C209/BEAR!$T$8,0)</f>
        <v>0</v>
      </c>
      <c r="F209" s="9">
        <f>ROUND(C209/BEAR!$T$9,0)</f>
        <v>0</v>
      </c>
      <c r="G209" s="9"/>
    </row>
    <row r="210" spans="1:7" ht="17" thickBot="1" x14ac:dyDescent="0.25">
      <c r="A210" s="5">
        <v>44100</v>
      </c>
      <c r="B210" s="6">
        <v>208</v>
      </c>
      <c r="C210" s="47">
        <f>DGS!C217</f>
        <v>0</v>
      </c>
      <c r="D210" s="9">
        <f>ROUND(C210/BEAR!$T$6,0)</f>
        <v>0</v>
      </c>
      <c r="E210" s="9">
        <f>ROUND(C210/BEAR!$T$8,0)</f>
        <v>0</v>
      </c>
      <c r="F210" s="9">
        <f>ROUND(C210/BEAR!$T$9,0)</f>
        <v>0</v>
      </c>
      <c r="G210" s="9"/>
    </row>
    <row r="211" spans="1:7" ht="17" thickBot="1" x14ac:dyDescent="0.25">
      <c r="A211" s="5">
        <v>44101</v>
      </c>
      <c r="B211" s="6">
        <v>209</v>
      </c>
      <c r="C211" s="47">
        <f>DGS!C218</f>
        <v>0</v>
      </c>
      <c r="D211" s="9">
        <f>ROUND(C211/BEAR!$T$6,0)</f>
        <v>0</v>
      </c>
      <c r="E211" s="9">
        <f>ROUND(C211/BEAR!$T$8,0)</f>
        <v>0</v>
      </c>
      <c r="F211" s="9">
        <f>ROUND(C211/BEAR!$T$9,0)</f>
        <v>0</v>
      </c>
      <c r="G211" s="9"/>
    </row>
    <row r="212" spans="1:7" ht="17" thickBot="1" x14ac:dyDescent="0.25">
      <c r="A212" s="5">
        <v>44102</v>
      </c>
      <c r="B212" s="6">
        <v>210</v>
      </c>
      <c r="C212" s="47">
        <f>DGS!C219</f>
        <v>0</v>
      </c>
      <c r="D212" s="9">
        <f>ROUND(C212/BEAR!$T$6,0)</f>
        <v>0</v>
      </c>
      <c r="E212" s="9">
        <f>ROUND(C212/BEAR!$T$8,0)</f>
        <v>0</v>
      </c>
      <c r="F212" s="9">
        <f>ROUND(C212/BEAR!$T$9,0)</f>
        <v>0</v>
      </c>
      <c r="G212" s="9"/>
    </row>
    <row r="213" spans="1:7" ht="17" thickBot="1" x14ac:dyDescent="0.25">
      <c r="A213" s="5">
        <v>44103</v>
      </c>
      <c r="B213" s="6">
        <v>211</v>
      </c>
      <c r="C213" s="47">
        <f>DGS!C220</f>
        <v>0</v>
      </c>
      <c r="D213" s="9">
        <f>ROUND(C213/BEAR!$T$6,0)</f>
        <v>0</v>
      </c>
      <c r="E213" s="9">
        <f>ROUND(C213/BEAR!$T$8,0)</f>
        <v>0</v>
      </c>
      <c r="F213" s="9">
        <f>ROUND(C213/BEAR!$T$9,0)</f>
        <v>0</v>
      </c>
      <c r="G213" s="9"/>
    </row>
    <row r="214" spans="1:7" ht="17" thickBot="1" x14ac:dyDescent="0.25">
      <c r="A214" s="5">
        <v>44104</v>
      </c>
      <c r="B214" s="6">
        <v>212</v>
      </c>
      <c r="C214" s="47">
        <f>DGS!C221</f>
        <v>0</v>
      </c>
      <c r="D214" s="9">
        <f>ROUND(C214/BEAR!$T$6,0)</f>
        <v>0</v>
      </c>
      <c r="E214" s="9">
        <f>ROUND(C214/BEAR!$T$8,0)</f>
        <v>0</v>
      </c>
      <c r="F214" s="9">
        <f>ROUND(C214/BEAR!$T$9,0)</f>
        <v>0</v>
      </c>
      <c r="G214" s="9"/>
    </row>
    <row r="215" spans="1:7" ht="17" thickBot="1" x14ac:dyDescent="0.25">
      <c r="A215" s="5">
        <v>44105</v>
      </c>
      <c r="B215" s="6">
        <v>213</v>
      </c>
      <c r="C215" s="47">
        <f>DGS!C222</f>
        <v>0</v>
      </c>
      <c r="D215" s="9">
        <f>ROUND(C215/BEAR!$T$6,0)</f>
        <v>0</v>
      </c>
      <c r="E215" s="9">
        <f>ROUND(C215/BEAR!$T$8,0)</f>
        <v>0</v>
      </c>
      <c r="F215" s="9">
        <f>ROUND(C215/BEAR!$T$9,0)</f>
        <v>0</v>
      </c>
      <c r="G215" s="9"/>
    </row>
    <row r="216" spans="1:7" ht="17" thickBot="1" x14ac:dyDescent="0.25">
      <c r="A216" s="5">
        <v>44106</v>
      </c>
      <c r="B216" s="6">
        <v>214</v>
      </c>
      <c r="C216" s="47">
        <f>DGS!C223</f>
        <v>0</v>
      </c>
      <c r="D216" s="9">
        <f>ROUND(C216/BEAR!$T$6,0)</f>
        <v>0</v>
      </c>
      <c r="E216" s="9">
        <f>ROUND(C216/BEAR!$T$8,0)</f>
        <v>0</v>
      </c>
      <c r="F216" s="9">
        <f>ROUND(C216/BEAR!$T$9,0)</f>
        <v>0</v>
      </c>
      <c r="G216" s="9"/>
    </row>
    <row r="217" spans="1:7" ht="17" thickBot="1" x14ac:dyDescent="0.25">
      <c r="A217" s="5">
        <v>44107</v>
      </c>
      <c r="B217" s="6">
        <v>215</v>
      </c>
      <c r="C217" s="47">
        <f>DGS!C224</f>
        <v>0</v>
      </c>
      <c r="D217" s="9">
        <f>ROUND(C217/BEAR!$T$6,0)</f>
        <v>0</v>
      </c>
      <c r="E217" s="9">
        <f>ROUND(C217/BEAR!$T$8,0)</f>
        <v>0</v>
      </c>
      <c r="F217" s="9">
        <f>ROUND(C217/BEAR!$T$9,0)</f>
        <v>0</v>
      </c>
      <c r="G217" s="9"/>
    </row>
    <row r="218" spans="1:7" ht="17" thickBot="1" x14ac:dyDescent="0.25">
      <c r="A218" s="5">
        <v>44108</v>
      </c>
      <c r="B218" s="6">
        <v>216</v>
      </c>
      <c r="C218" s="47">
        <f>DGS!C225</f>
        <v>0</v>
      </c>
      <c r="D218" s="9">
        <f>ROUND(C218/BEAR!$T$6,0)</f>
        <v>0</v>
      </c>
      <c r="E218" s="9">
        <f>ROUND(C218/BEAR!$T$8,0)</f>
        <v>0</v>
      </c>
      <c r="F218" s="9">
        <f>ROUND(C218/BEAR!$T$9,0)</f>
        <v>0</v>
      </c>
      <c r="G218" s="9"/>
    </row>
    <row r="219" spans="1:7" ht="17" thickBot="1" x14ac:dyDescent="0.25">
      <c r="A219" s="5">
        <v>44109</v>
      </c>
      <c r="B219" s="6">
        <v>217</v>
      </c>
      <c r="C219" s="47">
        <f>DGS!C226</f>
        <v>0</v>
      </c>
      <c r="D219" s="9">
        <f>ROUND(C219/BEAR!$T$6,0)</f>
        <v>0</v>
      </c>
      <c r="E219" s="9">
        <f>ROUND(C219/BEAR!$T$8,0)</f>
        <v>0</v>
      </c>
      <c r="F219" s="9">
        <f>ROUND(C219/BEAR!$T$9,0)</f>
        <v>0</v>
      </c>
      <c r="G219" s="9"/>
    </row>
    <row r="220" spans="1:7" ht="17" thickBot="1" x14ac:dyDescent="0.25">
      <c r="A220" s="5">
        <v>44110</v>
      </c>
      <c r="B220" s="6">
        <v>218</v>
      </c>
      <c r="C220" s="47">
        <f>DGS!C227</f>
        <v>0</v>
      </c>
      <c r="D220" s="9">
        <f>ROUND(C220/BEAR!$T$6,0)</f>
        <v>0</v>
      </c>
      <c r="E220" s="9">
        <f>ROUND(C220/BEAR!$T$8,0)</f>
        <v>0</v>
      </c>
      <c r="F220" s="9">
        <f>ROUND(C220/BEAR!$T$9,0)</f>
        <v>0</v>
      </c>
      <c r="G220" s="9"/>
    </row>
    <row r="221" spans="1:7" ht="17" thickBot="1" x14ac:dyDescent="0.25">
      <c r="A221" s="5">
        <v>44111</v>
      </c>
      <c r="B221" s="6">
        <v>219</v>
      </c>
      <c r="C221" s="47">
        <f>DGS!C228</f>
        <v>0</v>
      </c>
      <c r="D221" s="9">
        <f>ROUND(C221/BEAR!$T$6,0)</f>
        <v>0</v>
      </c>
      <c r="E221" s="9">
        <f>ROUND(C221/BEAR!$T$8,0)</f>
        <v>0</v>
      </c>
      <c r="F221" s="9">
        <f>ROUND(C221/BEAR!$T$9,0)</f>
        <v>0</v>
      </c>
      <c r="G221" s="9"/>
    </row>
    <row r="222" spans="1:7" ht="17" thickBot="1" x14ac:dyDescent="0.25">
      <c r="A222" s="5">
        <v>44112</v>
      </c>
      <c r="B222" s="6">
        <v>220</v>
      </c>
      <c r="C222" s="47">
        <f>DGS!C229</f>
        <v>0</v>
      </c>
      <c r="D222" s="9">
        <f>ROUND(C222/BEAR!$T$6,0)</f>
        <v>0</v>
      </c>
      <c r="E222" s="9">
        <f>ROUND(C222/BEAR!$T$8,0)</f>
        <v>0</v>
      </c>
      <c r="F222" s="9">
        <f>ROUND(C222/BEAR!$T$9,0)</f>
        <v>0</v>
      </c>
      <c r="G222" s="9"/>
    </row>
    <row r="223" spans="1:7" ht="17" thickBot="1" x14ac:dyDescent="0.25">
      <c r="A223" s="5">
        <v>44113</v>
      </c>
      <c r="B223" s="6">
        <v>221</v>
      </c>
      <c r="C223" s="47">
        <f>DGS!C230</f>
        <v>0</v>
      </c>
      <c r="D223" s="9">
        <f>ROUND(C223/BEAR!$T$6,0)</f>
        <v>0</v>
      </c>
      <c r="E223" s="9">
        <f>ROUND(C223/BEAR!$T$8,0)</f>
        <v>0</v>
      </c>
      <c r="F223" s="9">
        <f>ROUND(C223/BEAR!$T$9,0)</f>
        <v>0</v>
      </c>
      <c r="G223" s="9"/>
    </row>
    <row r="224" spans="1:7" ht="17" thickBot="1" x14ac:dyDescent="0.25">
      <c r="A224" s="5">
        <v>44114</v>
      </c>
      <c r="B224" s="6">
        <v>222</v>
      </c>
      <c r="C224" s="47">
        <f>DGS!C231</f>
        <v>0</v>
      </c>
      <c r="D224" s="9">
        <f>ROUND(C224/BEAR!$T$6,0)</f>
        <v>0</v>
      </c>
      <c r="E224" s="9">
        <f>ROUND(C224/BEAR!$T$8,0)</f>
        <v>0</v>
      </c>
      <c r="F224" s="9">
        <f>ROUND(C224/BEAR!$T$9,0)</f>
        <v>0</v>
      </c>
      <c r="G224" s="9"/>
    </row>
    <row r="225" spans="1:7" ht="17" thickBot="1" x14ac:dyDescent="0.25">
      <c r="A225" s="5">
        <v>44115</v>
      </c>
      <c r="B225" s="6">
        <v>223</v>
      </c>
      <c r="C225" s="47">
        <f>DGS!C232</f>
        <v>0</v>
      </c>
      <c r="D225" s="9">
        <f>ROUND(C225/BEAR!$T$6,0)</f>
        <v>0</v>
      </c>
      <c r="E225" s="9">
        <f>ROUND(C225/BEAR!$T$8,0)</f>
        <v>0</v>
      </c>
      <c r="F225" s="9">
        <f>ROUND(C225/BEAR!$T$9,0)</f>
        <v>0</v>
      </c>
      <c r="G225" s="9"/>
    </row>
    <row r="226" spans="1:7" ht="17" thickBot="1" x14ac:dyDescent="0.25">
      <c r="A226" s="5">
        <v>44116</v>
      </c>
      <c r="B226" s="6">
        <v>224</v>
      </c>
      <c r="C226" s="47">
        <f>DGS!C233</f>
        <v>0</v>
      </c>
      <c r="D226" s="9">
        <f>ROUND(C226/BEAR!$T$6,0)</f>
        <v>0</v>
      </c>
      <c r="E226" s="9">
        <f>ROUND(C226/BEAR!$T$8,0)</f>
        <v>0</v>
      </c>
      <c r="F226" s="9">
        <f>ROUND(C226/BEAR!$T$9,0)</f>
        <v>0</v>
      </c>
      <c r="G226" s="9"/>
    </row>
    <row r="227" spans="1:7" ht="17" thickBot="1" x14ac:dyDescent="0.25">
      <c r="A227" s="5">
        <v>44117</v>
      </c>
      <c r="B227" s="6">
        <v>225</v>
      </c>
      <c r="C227" s="47">
        <f>DGS!C234</f>
        <v>0</v>
      </c>
      <c r="D227" s="9">
        <f>ROUND(C227/BEAR!$T$6,0)</f>
        <v>0</v>
      </c>
      <c r="E227" s="9">
        <f>ROUND(C227/BEAR!$T$8,0)</f>
        <v>0</v>
      </c>
      <c r="F227" s="9">
        <f>ROUND(C227/BEAR!$T$9,0)</f>
        <v>0</v>
      </c>
      <c r="G227" s="9"/>
    </row>
    <row r="228" spans="1:7" ht="17" thickBot="1" x14ac:dyDescent="0.25">
      <c r="A228" s="5">
        <v>44118</v>
      </c>
      <c r="B228" s="6">
        <v>226</v>
      </c>
      <c r="C228" s="47">
        <f>DGS!C235</f>
        <v>0</v>
      </c>
      <c r="D228" s="9">
        <f>ROUND(C228/BEAR!$T$6,0)</f>
        <v>0</v>
      </c>
      <c r="E228" s="9">
        <f>ROUND(C228/BEAR!$T$8,0)</f>
        <v>0</v>
      </c>
      <c r="F228" s="9">
        <f>ROUND(C228/BEAR!$T$9,0)</f>
        <v>0</v>
      </c>
      <c r="G228" s="9"/>
    </row>
    <row r="229" spans="1:7" ht="17" thickBot="1" x14ac:dyDescent="0.25">
      <c r="A229" s="5">
        <v>44119</v>
      </c>
      <c r="B229" s="6">
        <v>227</v>
      </c>
      <c r="C229" s="47">
        <f>DGS!C236</f>
        <v>0</v>
      </c>
      <c r="D229" s="9">
        <f>ROUND(C229/BEAR!$T$6,0)</f>
        <v>0</v>
      </c>
      <c r="E229" s="9">
        <f>ROUND(C229/BEAR!$T$8,0)</f>
        <v>0</v>
      </c>
      <c r="F229" s="9">
        <f>ROUND(C229/BEAR!$T$9,0)</f>
        <v>0</v>
      </c>
      <c r="G229" s="9"/>
    </row>
    <row r="230" spans="1:7" ht="17" thickBot="1" x14ac:dyDescent="0.25">
      <c r="A230" s="5">
        <v>44120</v>
      </c>
      <c r="B230" s="6">
        <v>228</v>
      </c>
      <c r="C230" s="47">
        <f>DGS!C237</f>
        <v>0</v>
      </c>
      <c r="D230" s="9">
        <f>ROUND(C230/BEAR!$T$6,0)</f>
        <v>0</v>
      </c>
      <c r="E230" s="9">
        <f>ROUND(C230/BEAR!$T$8,0)</f>
        <v>0</v>
      </c>
      <c r="F230" s="9">
        <f>ROUND(C230/BEAR!$T$9,0)</f>
        <v>0</v>
      </c>
      <c r="G230" s="9"/>
    </row>
    <row r="231" spans="1:7" ht="17" thickBot="1" x14ac:dyDescent="0.25">
      <c r="A231" s="5">
        <v>44121</v>
      </c>
      <c r="B231" s="6">
        <v>229</v>
      </c>
      <c r="C231" s="47">
        <f>DGS!C238</f>
        <v>0</v>
      </c>
      <c r="D231" s="9">
        <f>ROUND(C231/BEAR!$T$6,0)</f>
        <v>0</v>
      </c>
      <c r="E231" s="9">
        <f>ROUND(C231/BEAR!$T$8,0)</f>
        <v>0</v>
      </c>
      <c r="F231" s="9">
        <f>ROUND(C231/BEAR!$T$9,0)</f>
        <v>0</v>
      </c>
      <c r="G231" s="9"/>
    </row>
    <row r="232" spans="1:7" ht="17" thickBot="1" x14ac:dyDescent="0.25">
      <c r="A232" s="5">
        <v>44122</v>
      </c>
      <c r="B232" s="6">
        <v>230</v>
      </c>
      <c r="C232" s="47">
        <f>DGS!C239</f>
        <v>0</v>
      </c>
      <c r="D232" s="9">
        <f>ROUND(C232/BEAR!$T$6,0)</f>
        <v>0</v>
      </c>
      <c r="E232" s="9">
        <f>ROUND(C232/BEAR!$T$8,0)</f>
        <v>0</v>
      </c>
      <c r="F232" s="9">
        <f>ROUND(C232/BEAR!$T$9,0)</f>
        <v>0</v>
      </c>
      <c r="G232" s="9"/>
    </row>
    <row r="233" spans="1:7" ht="17" thickBot="1" x14ac:dyDescent="0.25">
      <c r="A233" s="5">
        <v>44123</v>
      </c>
      <c r="B233" s="6">
        <v>231</v>
      </c>
      <c r="C233" s="47">
        <f>DGS!C240</f>
        <v>0</v>
      </c>
      <c r="D233" s="9">
        <f>ROUND(C233/BEAR!$T$6,0)</f>
        <v>0</v>
      </c>
      <c r="E233" s="9">
        <f>ROUND(C233/BEAR!$T$8,0)</f>
        <v>0</v>
      </c>
      <c r="F233" s="9">
        <f>ROUND(C233/BEAR!$T$9,0)</f>
        <v>0</v>
      </c>
      <c r="G233" s="9"/>
    </row>
    <row r="234" spans="1:7" ht="17" thickBot="1" x14ac:dyDescent="0.25">
      <c r="A234" s="5">
        <v>44124</v>
      </c>
      <c r="B234" s="6">
        <v>232</v>
      </c>
      <c r="C234" s="47">
        <f>DGS!C241</f>
        <v>0</v>
      </c>
      <c r="D234" s="9">
        <f>ROUND(C234/BEAR!$T$6,0)</f>
        <v>0</v>
      </c>
      <c r="E234" s="9">
        <f>ROUND(C234/BEAR!$T$8,0)</f>
        <v>0</v>
      </c>
      <c r="F234" s="9">
        <f>ROUND(C234/BEAR!$T$9,0)</f>
        <v>0</v>
      </c>
      <c r="G234" s="9"/>
    </row>
    <row r="235" spans="1:7" ht="17" thickBot="1" x14ac:dyDescent="0.25">
      <c r="A235" s="5">
        <v>44125</v>
      </c>
      <c r="B235" s="6">
        <v>233</v>
      </c>
      <c r="C235" s="47">
        <f>DGS!C242</f>
        <v>0</v>
      </c>
      <c r="D235" s="9">
        <f>ROUND(C235/BEAR!$T$6,0)</f>
        <v>0</v>
      </c>
      <c r="E235" s="9">
        <f>ROUND(C235/BEAR!$T$8,0)</f>
        <v>0</v>
      </c>
      <c r="F235" s="9">
        <f>ROUND(C235/BEAR!$T$9,0)</f>
        <v>0</v>
      </c>
      <c r="G235" s="9"/>
    </row>
    <row r="236" spans="1:7" ht="17" thickBot="1" x14ac:dyDescent="0.25">
      <c r="A236" s="5">
        <v>44126</v>
      </c>
      <c r="B236" s="6">
        <v>234</v>
      </c>
      <c r="C236" s="47">
        <f>DGS!C243</f>
        <v>0</v>
      </c>
      <c r="D236" s="9">
        <f>ROUND(C236/BEAR!$T$6,0)</f>
        <v>0</v>
      </c>
      <c r="E236" s="9">
        <f>ROUND(C236/BEAR!$T$8,0)</f>
        <v>0</v>
      </c>
      <c r="F236" s="9">
        <f>ROUND(C236/BEAR!$T$9,0)</f>
        <v>0</v>
      </c>
      <c r="G236" s="9"/>
    </row>
    <row r="237" spans="1:7" ht="17" thickBot="1" x14ac:dyDescent="0.25">
      <c r="A237" s="5">
        <v>44127</v>
      </c>
      <c r="B237" s="6">
        <v>235</v>
      </c>
      <c r="C237" s="47">
        <f>DGS!C244</f>
        <v>0</v>
      </c>
      <c r="D237" s="9">
        <f>ROUND(C237/BEAR!$T$6,0)</f>
        <v>0</v>
      </c>
      <c r="E237" s="9">
        <f>ROUND(C237/BEAR!$T$8,0)</f>
        <v>0</v>
      </c>
      <c r="F237" s="9">
        <f>ROUND(C237/BEAR!$T$9,0)</f>
        <v>0</v>
      </c>
      <c r="G237" s="9"/>
    </row>
    <row r="238" spans="1:7" ht="17" thickBot="1" x14ac:dyDescent="0.25">
      <c r="A238" s="5">
        <v>44128</v>
      </c>
      <c r="B238" s="6">
        <v>236</v>
      </c>
      <c r="C238" s="47">
        <f>DGS!C245</f>
        <v>0</v>
      </c>
      <c r="D238" s="9">
        <f>ROUND(C238/BEAR!$T$6,0)</f>
        <v>0</v>
      </c>
      <c r="E238" s="9">
        <f>ROUND(C238/BEAR!$T$8,0)</f>
        <v>0</v>
      </c>
      <c r="F238" s="9">
        <f>ROUND(C238/BEAR!$T$9,0)</f>
        <v>0</v>
      </c>
      <c r="G238" s="9"/>
    </row>
    <row r="239" spans="1:7" ht="17" thickBot="1" x14ac:dyDescent="0.25">
      <c r="A239" s="5">
        <v>44129</v>
      </c>
      <c r="B239" s="6">
        <v>237</v>
      </c>
      <c r="C239" s="47">
        <f>DGS!C246</f>
        <v>0</v>
      </c>
      <c r="D239" s="9">
        <f>ROUND(C239/BEAR!$T$6,0)</f>
        <v>0</v>
      </c>
      <c r="E239" s="9">
        <f>ROUND(C239/BEAR!$T$8,0)</f>
        <v>0</v>
      </c>
      <c r="F239" s="9">
        <f>ROUND(C239/BEAR!$T$9,0)</f>
        <v>0</v>
      </c>
      <c r="G239" s="9"/>
    </row>
    <row r="240" spans="1:7" ht="17" thickBot="1" x14ac:dyDescent="0.25">
      <c r="A240" s="5">
        <v>44130</v>
      </c>
      <c r="B240" s="6">
        <v>238</v>
      </c>
      <c r="C240" s="47">
        <f>DGS!C247</f>
        <v>0</v>
      </c>
      <c r="D240" s="9">
        <f>ROUND(C240/BEAR!$T$6,0)</f>
        <v>0</v>
      </c>
      <c r="E240" s="9">
        <f>ROUND(C240/BEAR!$T$8,0)</f>
        <v>0</v>
      </c>
      <c r="F240" s="9">
        <f>ROUND(C240/BEAR!$T$9,0)</f>
        <v>0</v>
      </c>
      <c r="G240" s="9"/>
    </row>
    <row r="241" spans="1:7" ht="17" thickBot="1" x14ac:dyDescent="0.25">
      <c r="A241" s="5">
        <v>44131</v>
      </c>
      <c r="B241" s="6">
        <v>239</v>
      </c>
      <c r="C241" s="47">
        <f>DGS!C248</f>
        <v>0</v>
      </c>
      <c r="D241" s="9">
        <f>ROUND(C241/BEAR!$T$6,0)</f>
        <v>0</v>
      </c>
      <c r="E241" s="9">
        <f>ROUND(C241/BEAR!$T$8,0)</f>
        <v>0</v>
      </c>
      <c r="F241" s="9">
        <f>ROUND(C241/BEAR!$T$9,0)</f>
        <v>0</v>
      </c>
      <c r="G241" s="9"/>
    </row>
    <row r="242" spans="1:7" ht="17" thickBot="1" x14ac:dyDescent="0.25">
      <c r="A242" s="5">
        <v>44132</v>
      </c>
      <c r="B242" s="6">
        <v>240</v>
      </c>
      <c r="C242" s="47">
        <f>DGS!C249</f>
        <v>0</v>
      </c>
      <c r="D242" s="9">
        <f>ROUND(C242/BEAR!$T$6,0)</f>
        <v>0</v>
      </c>
      <c r="E242" s="9">
        <f>ROUND(C242/BEAR!$T$8,0)</f>
        <v>0</v>
      </c>
      <c r="F242" s="9">
        <f>ROUND(C242/BEAR!$T$9,0)</f>
        <v>0</v>
      </c>
      <c r="G242" s="9"/>
    </row>
    <row r="243" spans="1:7" ht="17" thickBot="1" x14ac:dyDescent="0.25">
      <c r="A243" s="5">
        <v>44133</v>
      </c>
      <c r="B243" s="6">
        <v>241</v>
      </c>
      <c r="C243" s="47">
        <f>DGS!C250</f>
        <v>0</v>
      </c>
      <c r="D243" s="9">
        <f>ROUND(C243/BEAR!$T$6,0)</f>
        <v>0</v>
      </c>
      <c r="E243" s="9">
        <f>ROUND(C243/BEAR!$T$8,0)</f>
        <v>0</v>
      </c>
      <c r="F243" s="9">
        <f>ROUND(C243/BEAR!$T$9,0)</f>
        <v>0</v>
      </c>
      <c r="G243" s="9"/>
    </row>
    <row r="244" spans="1:7" ht="17" thickBot="1" x14ac:dyDescent="0.25">
      <c r="A244" s="5">
        <v>44134</v>
      </c>
      <c r="B244" s="6">
        <v>242</v>
      </c>
      <c r="C244" s="47">
        <f>DGS!C251</f>
        <v>0</v>
      </c>
      <c r="D244" s="9">
        <f>ROUND(C244/BEAR!$T$6,0)</f>
        <v>0</v>
      </c>
      <c r="E244" s="9">
        <f>ROUND(C244/BEAR!$T$8,0)</f>
        <v>0</v>
      </c>
      <c r="F244" s="9">
        <f>ROUND(C244/BEAR!$T$9,0)</f>
        <v>0</v>
      </c>
      <c r="G244" s="9"/>
    </row>
    <row r="245" spans="1:7" ht="17" thickBot="1" x14ac:dyDescent="0.25">
      <c r="A245" s="5">
        <v>44135</v>
      </c>
      <c r="B245" s="6">
        <v>243</v>
      </c>
      <c r="C245" s="47">
        <f>DGS!C252</f>
        <v>0</v>
      </c>
      <c r="D245" s="9">
        <f>ROUND(C245/BEAR!$T$6,0)</f>
        <v>0</v>
      </c>
      <c r="E245" s="9">
        <f>ROUND(C245/BEAR!$T$8,0)</f>
        <v>0</v>
      </c>
      <c r="F245" s="9">
        <f>ROUND(C245/BEAR!$T$9,0)</f>
        <v>0</v>
      </c>
      <c r="G245" s="9"/>
    </row>
    <row r="246" spans="1:7" ht="17" thickBot="1" x14ac:dyDescent="0.25">
      <c r="A246" s="5">
        <v>44136</v>
      </c>
      <c r="B246" s="6">
        <v>244</v>
      </c>
      <c r="C246" s="47">
        <f>DGS!C253</f>
        <v>0</v>
      </c>
      <c r="D246" s="9">
        <f>ROUND(C246/BEAR!$T$6,0)</f>
        <v>0</v>
      </c>
      <c r="E246" s="9">
        <f>ROUND(C246/BEAR!$T$8,0)</f>
        <v>0</v>
      </c>
      <c r="F246" s="9">
        <f>ROUND(C246/BEAR!$T$9,0)</f>
        <v>0</v>
      </c>
      <c r="G246" s="9"/>
    </row>
    <row r="247" spans="1:7" ht="17" thickBot="1" x14ac:dyDescent="0.25">
      <c r="A247" s="5">
        <v>44137</v>
      </c>
      <c r="B247" s="6">
        <v>245</v>
      </c>
      <c r="C247" s="47">
        <f>DGS!C254</f>
        <v>0</v>
      </c>
      <c r="D247" s="9">
        <f>ROUND(C247/BEAR!$T$6,0)</f>
        <v>0</v>
      </c>
      <c r="E247" s="9">
        <f>ROUND(C247/BEAR!$T$8,0)</f>
        <v>0</v>
      </c>
      <c r="F247" s="9">
        <f>ROUND(C247/BEAR!$T$9,0)</f>
        <v>0</v>
      </c>
      <c r="G247" s="9"/>
    </row>
    <row r="248" spans="1:7" ht="17" thickBot="1" x14ac:dyDescent="0.25">
      <c r="A248" s="5">
        <v>44138</v>
      </c>
      <c r="B248" s="6">
        <v>246</v>
      </c>
      <c r="C248" s="47">
        <f>DGS!C255</f>
        <v>0</v>
      </c>
      <c r="D248" s="9">
        <f>ROUND(C248/BEAR!$T$6,0)</f>
        <v>0</v>
      </c>
      <c r="E248" s="9">
        <f>ROUND(C248/BEAR!$T$8,0)</f>
        <v>0</v>
      </c>
      <c r="F248" s="9">
        <f>ROUND(C248/BEAR!$T$9,0)</f>
        <v>0</v>
      </c>
      <c r="G248" s="9"/>
    </row>
    <row r="249" spans="1:7" ht="17" thickBot="1" x14ac:dyDescent="0.25">
      <c r="A249" s="5">
        <v>44139</v>
      </c>
      <c r="B249" s="6">
        <v>247</v>
      </c>
      <c r="C249" s="47">
        <f>DGS!C256</f>
        <v>0</v>
      </c>
      <c r="D249" s="9">
        <f>ROUND(C249/BEAR!$T$6,0)</f>
        <v>0</v>
      </c>
      <c r="E249" s="9">
        <f>ROUND(C249/BEAR!$T$8,0)</f>
        <v>0</v>
      </c>
      <c r="F249" s="9">
        <f>ROUND(C249/BEAR!$T$9,0)</f>
        <v>0</v>
      </c>
      <c r="G249" s="9"/>
    </row>
    <row r="250" spans="1:7" ht="17" thickBot="1" x14ac:dyDescent="0.25">
      <c r="A250" s="5">
        <v>44140</v>
      </c>
      <c r="B250" s="6">
        <v>248</v>
      </c>
      <c r="C250" s="47">
        <f>DGS!C257</f>
        <v>0</v>
      </c>
      <c r="D250" s="9">
        <f>ROUND(C250/BEAR!$T$6,0)</f>
        <v>0</v>
      </c>
      <c r="E250" s="9">
        <f>ROUND(C250/BEAR!$T$8,0)</f>
        <v>0</v>
      </c>
      <c r="F250" s="9">
        <f>ROUND(C250/BEAR!$T$9,0)</f>
        <v>0</v>
      </c>
      <c r="G250" s="9"/>
    </row>
    <row r="251" spans="1:7" ht="17" thickBot="1" x14ac:dyDescent="0.25">
      <c r="A251" s="5">
        <v>44141</v>
      </c>
      <c r="B251" s="6">
        <v>249</v>
      </c>
      <c r="C251" s="47">
        <f>DGS!C258</f>
        <v>0</v>
      </c>
      <c r="D251" s="9">
        <f>ROUND(C251/BEAR!$T$6,0)</f>
        <v>0</v>
      </c>
      <c r="E251" s="9">
        <f>ROUND(C251/BEAR!$T$8,0)</f>
        <v>0</v>
      </c>
      <c r="F251" s="9">
        <f>ROUND(C251/BEAR!$T$9,0)</f>
        <v>0</v>
      </c>
      <c r="G251" s="9"/>
    </row>
    <row r="252" spans="1:7" ht="17" thickBot="1" x14ac:dyDescent="0.25">
      <c r="A252" s="5">
        <v>44142</v>
      </c>
      <c r="B252" s="6">
        <v>250</v>
      </c>
      <c r="C252" s="47">
        <f>DGS!C259</f>
        <v>0</v>
      </c>
      <c r="D252" s="9">
        <f>ROUND(C252/BEAR!$T$6,0)</f>
        <v>0</v>
      </c>
      <c r="E252" s="9">
        <f>ROUND(C252/BEAR!$T$8,0)</f>
        <v>0</v>
      </c>
      <c r="F252" s="9">
        <f>ROUND(C252/BEAR!$T$9,0)</f>
        <v>0</v>
      </c>
      <c r="G252" s="9"/>
    </row>
    <row r="253" spans="1:7" ht="17" thickBot="1" x14ac:dyDescent="0.25">
      <c r="A253" s="5">
        <v>44143</v>
      </c>
      <c r="B253" s="6">
        <v>251</v>
      </c>
      <c r="C253" s="47">
        <f>DGS!C260</f>
        <v>0</v>
      </c>
      <c r="D253" s="9">
        <f>ROUND(C253/BEAR!$T$6,0)</f>
        <v>0</v>
      </c>
      <c r="E253" s="9">
        <f>ROUND(C253/BEAR!$T$8,0)</f>
        <v>0</v>
      </c>
      <c r="F253" s="9">
        <f>ROUND(C253/BEAR!$T$9,0)</f>
        <v>0</v>
      </c>
      <c r="G253" s="9"/>
    </row>
    <row r="254" spans="1:7" ht="17" thickBot="1" x14ac:dyDescent="0.25">
      <c r="A254" s="5">
        <v>44144</v>
      </c>
      <c r="B254" s="6">
        <v>252</v>
      </c>
      <c r="C254" s="47">
        <f>DGS!C261</f>
        <v>0</v>
      </c>
      <c r="D254" s="9">
        <f>ROUND(C254/BEAR!$T$6,0)</f>
        <v>0</v>
      </c>
      <c r="E254" s="9">
        <f>ROUND(C254/BEAR!$T$8,0)</f>
        <v>0</v>
      </c>
      <c r="F254" s="9">
        <f>ROUND(C254/BEAR!$T$9,0)</f>
        <v>0</v>
      </c>
      <c r="G254" s="9"/>
    </row>
    <row r="255" spans="1:7" ht="17" thickBot="1" x14ac:dyDescent="0.25">
      <c r="A255" s="5">
        <v>44145</v>
      </c>
      <c r="B255" s="6">
        <v>253</v>
      </c>
      <c r="C255" s="47">
        <f>DGS!C262</f>
        <v>0</v>
      </c>
      <c r="D255" s="9">
        <f>ROUND(C255/BEAR!$T$6,0)</f>
        <v>0</v>
      </c>
      <c r="E255" s="9">
        <f>ROUND(C255/BEAR!$T$8,0)</f>
        <v>0</v>
      </c>
      <c r="F255" s="9">
        <f>ROUND(C255/BEAR!$T$9,0)</f>
        <v>0</v>
      </c>
      <c r="G255" s="9"/>
    </row>
    <row r="256" spans="1:7" ht="17" thickBot="1" x14ac:dyDescent="0.25">
      <c r="A256" s="5">
        <v>44146</v>
      </c>
      <c r="B256" s="6">
        <v>254</v>
      </c>
      <c r="C256" s="47">
        <f>DGS!C263</f>
        <v>0</v>
      </c>
      <c r="D256" s="9">
        <f>ROUND(C256/BEAR!$T$6,0)</f>
        <v>0</v>
      </c>
      <c r="E256" s="9">
        <f>ROUND(C256/BEAR!$T$8,0)</f>
        <v>0</v>
      </c>
      <c r="F256" s="9">
        <f>ROUND(C256/BEAR!$T$9,0)</f>
        <v>0</v>
      </c>
      <c r="G256" s="9"/>
    </row>
    <row r="257" spans="1:7" ht="17" thickBot="1" x14ac:dyDescent="0.25">
      <c r="A257" s="5">
        <v>44147</v>
      </c>
      <c r="B257" s="6">
        <v>255</v>
      </c>
      <c r="C257" s="47">
        <f>DGS!C264</f>
        <v>0</v>
      </c>
      <c r="D257" s="9">
        <f>ROUND(C257/BEAR!$T$6,0)</f>
        <v>0</v>
      </c>
      <c r="E257" s="9">
        <f>ROUND(C257/BEAR!$T$8,0)</f>
        <v>0</v>
      </c>
      <c r="F257" s="9">
        <f>ROUND(C257/BEAR!$T$9,0)</f>
        <v>0</v>
      </c>
      <c r="G257" s="9"/>
    </row>
    <row r="258" spans="1:7" ht="17" thickBot="1" x14ac:dyDescent="0.25">
      <c r="A258" s="5">
        <v>44148</v>
      </c>
      <c r="B258" s="6">
        <v>256</v>
      </c>
      <c r="C258" s="47">
        <f>DGS!C265</f>
        <v>0</v>
      </c>
      <c r="D258" s="9">
        <f>ROUND(C258/BEAR!$T$6,0)</f>
        <v>0</v>
      </c>
      <c r="E258" s="9">
        <f>ROUND(C258/BEAR!$T$8,0)</f>
        <v>0</v>
      </c>
      <c r="F258" s="9">
        <f>ROUND(C258/BEAR!$T$9,0)</f>
        <v>0</v>
      </c>
      <c r="G258" s="9"/>
    </row>
    <row r="259" spans="1:7" ht="17" thickBot="1" x14ac:dyDescent="0.25">
      <c r="A259" s="5">
        <v>44149</v>
      </c>
      <c r="B259" s="6">
        <v>257</v>
      </c>
      <c r="C259" s="47">
        <f>DGS!C266</f>
        <v>0</v>
      </c>
      <c r="D259" s="9">
        <f>ROUND(C259/BEAR!$T$6,0)</f>
        <v>0</v>
      </c>
      <c r="E259" s="9">
        <f>ROUND(C259/BEAR!$T$8,0)</f>
        <v>0</v>
      </c>
      <c r="F259" s="9">
        <f>ROUND(C259/BEAR!$T$9,0)</f>
        <v>0</v>
      </c>
      <c r="G259" s="9"/>
    </row>
    <row r="260" spans="1:7" ht="17" thickBot="1" x14ac:dyDescent="0.25">
      <c r="A260" s="5">
        <v>44150</v>
      </c>
      <c r="B260" s="6">
        <v>258</v>
      </c>
      <c r="C260" s="47">
        <f>DGS!C267</f>
        <v>0</v>
      </c>
      <c r="D260" s="9">
        <f>ROUND(C260/BEAR!$T$6,0)</f>
        <v>0</v>
      </c>
      <c r="E260" s="9">
        <f>ROUND(C260/BEAR!$T$8,0)</f>
        <v>0</v>
      </c>
      <c r="F260" s="9">
        <f>ROUND(C260/BEAR!$T$9,0)</f>
        <v>0</v>
      </c>
      <c r="G260" s="9"/>
    </row>
    <row r="261" spans="1:7" ht="17" thickBot="1" x14ac:dyDescent="0.25">
      <c r="A261" s="5">
        <v>44151</v>
      </c>
      <c r="B261" s="6">
        <v>259</v>
      </c>
      <c r="C261" s="47">
        <f>DGS!C268</f>
        <v>0</v>
      </c>
      <c r="D261" s="9">
        <f>ROUND(C261/BEAR!$T$6,0)</f>
        <v>0</v>
      </c>
      <c r="E261" s="9">
        <f>ROUND(C261/BEAR!$T$8,0)</f>
        <v>0</v>
      </c>
      <c r="F261" s="9">
        <f>ROUND(C261/BEAR!$T$9,0)</f>
        <v>0</v>
      </c>
      <c r="G261" s="9"/>
    </row>
    <row r="262" spans="1:7" ht="17" thickBot="1" x14ac:dyDescent="0.25">
      <c r="A262" s="5">
        <v>44152</v>
      </c>
      <c r="B262" s="6">
        <v>260</v>
      </c>
      <c r="C262" s="47">
        <f>DGS!C269</f>
        <v>0</v>
      </c>
      <c r="D262" s="9">
        <f>ROUND(C262/BEAR!$T$6,0)</f>
        <v>0</v>
      </c>
      <c r="E262" s="9">
        <f>ROUND(C262/BEAR!$T$8,0)</f>
        <v>0</v>
      </c>
      <c r="F262" s="9">
        <f>ROUND(C262/BEAR!$T$9,0)</f>
        <v>0</v>
      </c>
      <c r="G262" s="9"/>
    </row>
    <row r="263" spans="1:7" ht="17" thickBot="1" x14ac:dyDescent="0.25">
      <c r="A263" s="5">
        <v>44153</v>
      </c>
      <c r="B263" s="6">
        <v>261</v>
      </c>
      <c r="C263" s="47">
        <f>DGS!C270</f>
        <v>0</v>
      </c>
      <c r="D263" s="9">
        <f>ROUND(C263/BEAR!$T$6,0)</f>
        <v>0</v>
      </c>
      <c r="E263" s="9">
        <f>ROUND(C263/BEAR!$T$8,0)</f>
        <v>0</v>
      </c>
      <c r="F263" s="9">
        <f>ROUND(C263/BEAR!$T$9,0)</f>
        <v>0</v>
      </c>
      <c r="G263" s="9"/>
    </row>
    <row r="264" spans="1:7" ht="17" thickBot="1" x14ac:dyDescent="0.25">
      <c r="A264" s="5">
        <v>44154</v>
      </c>
      <c r="B264" s="6">
        <v>262</v>
      </c>
      <c r="C264" s="47">
        <f>DGS!C271</f>
        <v>0</v>
      </c>
      <c r="D264" s="9">
        <f>ROUND(C264/BEAR!$T$6,0)</f>
        <v>0</v>
      </c>
      <c r="E264" s="9">
        <f>ROUND(C264/BEAR!$T$8,0)</f>
        <v>0</v>
      </c>
      <c r="F264" s="9">
        <f>ROUND(C264/BEAR!$T$9,0)</f>
        <v>0</v>
      </c>
      <c r="G264" s="9"/>
    </row>
    <row r="265" spans="1:7" ht="17" thickBot="1" x14ac:dyDescent="0.25">
      <c r="A265" s="5">
        <v>44155</v>
      </c>
      <c r="B265" s="6">
        <v>263</v>
      </c>
      <c r="C265" s="47">
        <f>DGS!C272</f>
        <v>0</v>
      </c>
      <c r="D265" s="9">
        <f>ROUND(C265/BEAR!$T$6,0)</f>
        <v>0</v>
      </c>
      <c r="E265" s="9">
        <f>ROUND(C265/BEAR!$T$8,0)</f>
        <v>0</v>
      </c>
      <c r="F265" s="9">
        <f>ROUND(C265/BEAR!$T$9,0)</f>
        <v>0</v>
      </c>
      <c r="G265" s="9"/>
    </row>
    <row r="266" spans="1:7" ht="17" thickBot="1" x14ac:dyDescent="0.25">
      <c r="A266" s="5">
        <v>44156</v>
      </c>
      <c r="B266" s="6">
        <v>264</v>
      </c>
      <c r="C266" s="47">
        <f>DGS!C273</f>
        <v>0</v>
      </c>
      <c r="D266" s="9">
        <f>ROUND(C266/BEAR!$T$6,0)</f>
        <v>0</v>
      </c>
      <c r="E266" s="9">
        <f>ROUND(C266/BEAR!$T$8,0)</f>
        <v>0</v>
      </c>
      <c r="F266" s="9">
        <f>ROUND(C266/BEAR!$T$9,0)</f>
        <v>0</v>
      </c>
      <c r="G266" s="9"/>
    </row>
    <row r="267" spans="1:7" ht="17" thickBot="1" x14ac:dyDescent="0.25">
      <c r="A267" s="5">
        <v>44157</v>
      </c>
      <c r="B267" s="6">
        <v>265</v>
      </c>
      <c r="C267" s="47">
        <f>DGS!C274</f>
        <v>0</v>
      </c>
      <c r="D267" s="9">
        <f>ROUND(C267/BEAR!$T$6,0)</f>
        <v>0</v>
      </c>
      <c r="E267" s="9">
        <f>ROUND(C267/BEAR!$T$8,0)</f>
        <v>0</v>
      </c>
      <c r="F267" s="9">
        <f>ROUND(C267/BEAR!$T$9,0)</f>
        <v>0</v>
      </c>
      <c r="G267" s="9"/>
    </row>
    <row r="268" spans="1:7" ht="17" thickBot="1" x14ac:dyDescent="0.25">
      <c r="A268" s="5">
        <v>44158</v>
      </c>
      <c r="B268" s="6">
        <v>266</v>
      </c>
      <c r="C268" s="47">
        <f>DGS!C275</f>
        <v>0</v>
      </c>
      <c r="D268" s="9">
        <f>ROUND(C268/BEAR!$T$6,0)</f>
        <v>0</v>
      </c>
      <c r="E268" s="9">
        <f>ROUND(C268/BEAR!$T$8,0)</f>
        <v>0</v>
      </c>
      <c r="F268" s="9">
        <f>ROUND(C268/BEAR!$T$9,0)</f>
        <v>0</v>
      </c>
      <c r="G268" s="9"/>
    </row>
    <row r="269" spans="1:7" ht="17" thickBot="1" x14ac:dyDescent="0.25">
      <c r="A269" s="5">
        <v>44159</v>
      </c>
      <c r="B269" s="6">
        <v>267</v>
      </c>
      <c r="C269" s="47">
        <f>DGS!C276</f>
        <v>0</v>
      </c>
      <c r="D269" s="9">
        <f>ROUND(C269/BEAR!$T$6,0)</f>
        <v>0</v>
      </c>
      <c r="E269" s="9">
        <f>ROUND(C269/BEAR!$T$8,0)</f>
        <v>0</v>
      </c>
      <c r="F269" s="9">
        <f>ROUND(C269/BEAR!$T$9,0)</f>
        <v>0</v>
      </c>
      <c r="G269" s="9"/>
    </row>
    <row r="270" spans="1:7" ht="17" thickBot="1" x14ac:dyDescent="0.25">
      <c r="A270" s="5">
        <v>44160</v>
      </c>
      <c r="B270" s="6">
        <v>268</v>
      </c>
      <c r="C270" s="47">
        <f>DGS!C277</f>
        <v>0</v>
      </c>
      <c r="D270" s="9">
        <f>ROUND(C270/BEAR!$T$6,0)</f>
        <v>0</v>
      </c>
      <c r="E270" s="9">
        <f>ROUND(C270/BEAR!$T$8,0)</f>
        <v>0</v>
      </c>
      <c r="F270" s="9">
        <f>ROUND(C270/BEAR!$T$9,0)</f>
        <v>0</v>
      </c>
      <c r="G270" s="9"/>
    </row>
    <row r="271" spans="1:7" ht="17" thickBot="1" x14ac:dyDescent="0.25">
      <c r="A271" s="5">
        <v>44161</v>
      </c>
      <c r="B271" s="6">
        <v>269</v>
      </c>
      <c r="C271" s="47">
        <f>DGS!C278</f>
        <v>0</v>
      </c>
      <c r="D271" s="9">
        <f>ROUND(C271/BEAR!$T$6,0)</f>
        <v>0</v>
      </c>
      <c r="E271" s="9">
        <f>ROUND(C271/BEAR!$T$8,0)</f>
        <v>0</v>
      </c>
      <c r="F271" s="9">
        <f>ROUND(C271/BEAR!$T$9,0)</f>
        <v>0</v>
      </c>
      <c r="G271" s="9"/>
    </row>
    <row r="272" spans="1:7" ht="17" thickBot="1" x14ac:dyDescent="0.25">
      <c r="A272" s="5">
        <v>44162</v>
      </c>
      <c r="B272" s="6">
        <v>270</v>
      </c>
      <c r="C272" s="47">
        <f>DGS!C279</f>
        <v>0</v>
      </c>
      <c r="D272" s="9">
        <f>ROUND(C272/BEAR!$T$6,0)</f>
        <v>0</v>
      </c>
      <c r="E272" s="9">
        <f>ROUND(C272/BEAR!$T$8,0)</f>
        <v>0</v>
      </c>
      <c r="F272" s="9">
        <f>ROUND(C272/BEAR!$T$9,0)</f>
        <v>0</v>
      </c>
      <c r="G272" s="9"/>
    </row>
    <row r="273" spans="1:7" ht="17" thickBot="1" x14ac:dyDescent="0.25">
      <c r="A273" s="5">
        <v>44163</v>
      </c>
      <c r="B273" s="6">
        <v>271</v>
      </c>
      <c r="C273" s="47">
        <f>DGS!C280</f>
        <v>0</v>
      </c>
      <c r="D273" s="9">
        <f>ROUND(C273/BEAR!$T$6,0)</f>
        <v>0</v>
      </c>
      <c r="E273" s="9">
        <f>ROUND(C273/BEAR!$T$8,0)</f>
        <v>0</v>
      </c>
      <c r="F273" s="9">
        <f>ROUND(C273/BEAR!$T$9,0)</f>
        <v>0</v>
      </c>
      <c r="G273" s="9"/>
    </row>
    <row r="274" spans="1:7" ht="17" thickBot="1" x14ac:dyDescent="0.25">
      <c r="A274" s="5">
        <v>44164</v>
      </c>
      <c r="B274" s="6">
        <v>272</v>
      </c>
      <c r="C274" s="47">
        <f>DGS!C281</f>
        <v>0</v>
      </c>
      <c r="D274" s="9">
        <f>ROUND(C274/BEAR!$T$6,0)</f>
        <v>0</v>
      </c>
      <c r="E274" s="9">
        <f>ROUND(C274/BEAR!$T$8,0)</f>
        <v>0</v>
      </c>
      <c r="F274" s="9">
        <f>ROUND(C274/BEAR!$T$9,0)</f>
        <v>0</v>
      </c>
      <c r="G274" s="9"/>
    </row>
    <row r="275" spans="1:7" ht="17" thickBot="1" x14ac:dyDescent="0.25">
      <c r="A275" s="5">
        <v>44165</v>
      </c>
      <c r="B275" s="6">
        <v>273</v>
      </c>
      <c r="C275" s="47">
        <f>DGS!C282</f>
        <v>0</v>
      </c>
      <c r="D275" s="9">
        <f>ROUND(C275/BEAR!$T$6,0)</f>
        <v>0</v>
      </c>
      <c r="E275" s="9">
        <f>ROUND(C275/BEAR!$T$8,0)</f>
        <v>0</v>
      </c>
      <c r="F275" s="9">
        <f>ROUND(C275/BEAR!$T$9,0)</f>
        <v>0</v>
      </c>
      <c r="G275" s="9"/>
    </row>
    <row r="276" spans="1:7" ht="17" thickBot="1" x14ac:dyDescent="0.25">
      <c r="A276" s="5">
        <v>44166</v>
      </c>
      <c r="B276" s="6">
        <v>274</v>
      </c>
      <c r="C276" s="47">
        <f>DGS!C283</f>
        <v>0</v>
      </c>
      <c r="D276" s="9">
        <f>ROUND(C276/BEAR!$T$6,0)</f>
        <v>0</v>
      </c>
      <c r="E276" s="9">
        <f>ROUND(C276/BEAR!$T$8,0)</f>
        <v>0</v>
      </c>
      <c r="F276" s="9">
        <f>ROUND(C276/BEAR!$T$9,0)</f>
        <v>0</v>
      </c>
      <c r="G276" s="9"/>
    </row>
    <row r="277" spans="1:7" ht="17" thickBot="1" x14ac:dyDescent="0.25">
      <c r="A277" s="5">
        <v>44167</v>
      </c>
      <c r="B277" s="6">
        <v>275</v>
      </c>
      <c r="C277" s="47">
        <f>DGS!C284</f>
        <v>0</v>
      </c>
      <c r="D277" s="9">
        <f>ROUND(C277/BEAR!$T$6,0)</f>
        <v>0</v>
      </c>
      <c r="E277" s="9">
        <f>ROUND(C277/BEAR!$T$8,0)</f>
        <v>0</v>
      </c>
      <c r="F277" s="9">
        <f>ROUND(C277/BEAR!$T$9,0)</f>
        <v>0</v>
      </c>
      <c r="G277" s="9"/>
    </row>
    <row r="278" spans="1:7" ht="17" thickBot="1" x14ac:dyDescent="0.25">
      <c r="A278" s="5">
        <v>44168</v>
      </c>
      <c r="B278" s="6">
        <v>276</v>
      </c>
      <c r="C278" s="47">
        <f>DGS!C285</f>
        <v>0</v>
      </c>
      <c r="D278" s="9">
        <f>ROUND(C278/BEAR!$T$6,0)</f>
        <v>0</v>
      </c>
      <c r="E278" s="9">
        <f>ROUND(C278/BEAR!$T$8,0)</f>
        <v>0</v>
      </c>
      <c r="F278" s="9">
        <f>ROUND(C278/BEAR!$T$9,0)</f>
        <v>0</v>
      </c>
      <c r="G278" s="9"/>
    </row>
    <row r="279" spans="1:7" ht="17" thickBot="1" x14ac:dyDescent="0.25">
      <c r="A279" s="5">
        <v>44169</v>
      </c>
      <c r="B279" s="6">
        <v>277</v>
      </c>
      <c r="C279" s="47">
        <f>DGS!C286</f>
        <v>0</v>
      </c>
      <c r="D279" s="9">
        <f>ROUND(C279/BEAR!$T$6,0)</f>
        <v>0</v>
      </c>
      <c r="E279" s="9">
        <f>ROUND(C279/BEAR!$T$8,0)</f>
        <v>0</v>
      </c>
      <c r="F279" s="9">
        <f>ROUND(C279/BEAR!$T$9,0)</f>
        <v>0</v>
      </c>
      <c r="G279" s="9"/>
    </row>
    <row r="280" spans="1:7" ht="17" thickBot="1" x14ac:dyDescent="0.25">
      <c r="A280" s="5">
        <v>44170</v>
      </c>
      <c r="B280" s="6">
        <v>278</v>
      </c>
      <c r="C280" s="47">
        <f>DGS!C287</f>
        <v>0</v>
      </c>
      <c r="D280" s="9">
        <f>ROUND(C280/BEAR!$T$6,0)</f>
        <v>0</v>
      </c>
      <c r="E280" s="9">
        <f>ROUND(C280/BEAR!$T$8,0)</f>
        <v>0</v>
      </c>
      <c r="F280" s="9">
        <f>ROUND(C280/BEAR!$T$9,0)</f>
        <v>0</v>
      </c>
      <c r="G280" s="9"/>
    </row>
    <row r="281" spans="1:7" ht="17" thickBot="1" x14ac:dyDescent="0.25">
      <c r="A281" s="5">
        <v>44171</v>
      </c>
      <c r="B281" s="6">
        <v>279</v>
      </c>
      <c r="C281" s="47">
        <f>DGS!C288</f>
        <v>0</v>
      </c>
      <c r="D281" s="9">
        <f>ROUND(C281/BEAR!$T$6,0)</f>
        <v>0</v>
      </c>
      <c r="E281" s="9">
        <f>ROUND(C281/BEAR!$T$8,0)</f>
        <v>0</v>
      </c>
      <c r="F281" s="9">
        <f>ROUND(C281/BEAR!$T$9,0)</f>
        <v>0</v>
      </c>
      <c r="G281" s="9"/>
    </row>
    <row r="282" spans="1:7" ht="17" thickBot="1" x14ac:dyDescent="0.25">
      <c r="A282" s="5">
        <v>44172</v>
      </c>
      <c r="B282" s="6">
        <v>280</v>
      </c>
      <c r="C282" s="47">
        <f>DGS!C289</f>
        <v>0</v>
      </c>
      <c r="D282" s="9">
        <f>ROUND(C282/BEAR!$T$6,0)</f>
        <v>0</v>
      </c>
      <c r="E282" s="9">
        <f>ROUND(C282/BEAR!$T$8,0)</f>
        <v>0</v>
      </c>
      <c r="F282" s="9">
        <f>ROUND(C282/BEAR!$T$9,0)</f>
        <v>0</v>
      </c>
      <c r="G282" s="9"/>
    </row>
    <row r="283" spans="1:7" ht="17" thickBot="1" x14ac:dyDescent="0.25">
      <c r="A283" s="5">
        <v>44173</v>
      </c>
      <c r="B283" s="6">
        <v>281</v>
      </c>
      <c r="C283" s="47">
        <f>DGS!C290</f>
        <v>0</v>
      </c>
      <c r="D283" s="9">
        <f>ROUND(C283/BEAR!$T$6,0)</f>
        <v>0</v>
      </c>
      <c r="E283" s="9">
        <f>ROUND(C283/BEAR!$T$8,0)</f>
        <v>0</v>
      </c>
      <c r="F283" s="9">
        <f>ROUND(C283/BEAR!$T$9,0)</f>
        <v>0</v>
      </c>
      <c r="G283" s="9"/>
    </row>
    <row r="284" spans="1:7" ht="17" thickBot="1" x14ac:dyDescent="0.25">
      <c r="A284" s="5">
        <v>44174</v>
      </c>
      <c r="B284" s="6">
        <v>282</v>
      </c>
      <c r="C284" s="47">
        <f>DGS!C291</f>
        <v>0</v>
      </c>
      <c r="D284" s="9">
        <f>ROUND(C284/BEAR!$T$6,0)</f>
        <v>0</v>
      </c>
      <c r="E284" s="9">
        <f>ROUND(C284/BEAR!$T$8,0)</f>
        <v>0</v>
      </c>
      <c r="F284" s="9">
        <f>ROUND(C284/BEAR!$T$9,0)</f>
        <v>0</v>
      </c>
      <c r="G284" s="9"/>
    </row>
    <row r="285" spans="1:7" ht="17" thickBot="1" x14ac:dyDescent="0.25">
      <c r="A285" s="5">
        <v>44175</v>
      </c>
      <c r="B285" s="6">
        <v>283</v>
      </c>
      <c r="C285" s="47">
        <f>DGS!C292</f>
        <v>0</v>
      </c>
      <c r="D285" s="9">
        <f>ROUND(C285/BEAR!$T$6,0)</f>
        <v>0</v>
      </c>
      <c r="E285" s="9">
        <f>ROUND(C285/BEAR!$T$8,0)</f>
        <v>0</v>
      </c>
      <c r="F285" s="9">
        <f>ROUND(C285/BEAR!$T$9,0)</f>
        <v>0</v>
      </c>
      <c r="G285" s="9"/>
    </row>
    <row r="286" spans="1:7" ht="17" thickBot="1" x14ac:dyDescent="0.25">
      <c r="A286" s="5">
        <v>44176</v>
      </c>
      <c r="B286" s="6">
        <v>284</v>
      </c>
      <c r="C286" s="47">
        <f>DGS!C293</f>
        <v>0</v>
      </c>
      <c r="D286" s="9">
        <f>ROUND(C286/BEAR!$T$6,0)</f>
        <v>0</v>
      </c>
      <c r="E286" s="9">
        <f>ROUND(C286/BEAR!$T$8,0)</f>
        <v>0</v>
      </c>
      <c r="F286" s="9">
        <f>ROUND(C286/BEAR!$T$9,0)</f>
        <v>0</v>
      </c>
      <c r="G286" s="9"/>
    </row>
    <row r="287" spans="1:7" ht="17" thickBot="1" x14ac:dyDescent="0.25">
      <c r="A287" s="5">
        <v>44177</v>
      </c>
      <c r="B287" s="6">
        <v>285</v>
      </c>
      <c r="C287" s="47">
        <f>DGS!C294</f>
        <v>0</v>
      </c>
      <c r="D287" s="9">
        <f>ROUND(C287/BEAR!$T$6,0)</f>
        <v>0</v>
      </c>
      <c r="E287" s="9">
        <f>ROUND(C287/BEAR!$T$8,0)</f>
        <v>0</v>
      </c>
      <c r="F287" s="9">
        <f>ROUND(C287/BEAR!$T$9,0)</f>
        <v>0</v>
      </c>
      <c r="G287" s="9"/>
    </row>
    <row r="288" spans="1:7" ht="17" thickBot="1" x14ac:dyDescent="0.25">
      <c r="A288" s="5">
        <v>44178</v>
      </c>
      <c r="B288" s="6">
        <v>286</v>
      </c>
      <c r="C288" s="47">
        <f>DGS!C295</f>
        <v>0</v>
      </c>
      <c r="D288" s="9">
        <f>ROUND(C288/BEAR!$T$6,0)</f>
        <v>0</v>
      </c>
      <c r="E288" s="9">
        <f>ROUND(C288/BEAR!$T$8,0)</f>
        <v>0</v>
      </c>
      <c r="F288" s="9">
        <f>ROUND(C288/BEAR!$T$9,0)</f>
        <v>0</v>
      </c>
      <c r="G288" s="9"/>
    </row>
    <row r="289" spans="1:7" ht="17" thickBot="1" x14ac:dyDescent="0.25">
      <c r="A289" s="5">
        <v>44179</v>
      </c>
      <c r="B289" s="6">
        <v>287</v>
      </c>
      <c r="C289" s="47">
        <f>DGS!C296</f>
        <v>0</v>
      </c>
      <c r="D289" s="9">
        <f>ROUND(C289/BEAR!$T$6,0)</f>
        <v>0</v>
      </c>
      <c r="E289" s="9">
        <f>ROUND(C289/BEAR!$T$8,0)</f>
        <v>0</v>
      </c>
      <c r="F289" s="9">
        <f>ROUND(C289/BEAR!$T$9,0)</f>
        <v>0</v>
      </c>
      <c r="G289" s="9"/>
    </row>
    <row r="290" spans="1:7" ht="17" thickBot="1" x14ac:dyDescent="0.25">
      <c r="A290" s="5">
        <v>44180</v>
      </c>
      <c r="B290" s="6">
        <v>288</v>
      </c>
      <c r="C290" s="47">
        <f>DGS!C297</f>
        <v>0</v>
      </c>
      <c r="D290" s="9">
        <f>ROUND(C290/BEAR!$T$6,0)</f>
        <v>0</v>
      </c>
      <c r="E290" s="9">
        <f>ROUND(C290/BEAR!$T$8,0)</f>
        <v>0</v>
      </c>
      <c r="F290" s="9">
        <f>ROUND(C290/BEAR!$T$9,0)</f>
        <v>0</v>
      </c>
      <c r="G290" s="9"/>
    </row>
    <row r="291" spans="1:7" ht="17" thickBot="1" x14ac:dyDescent="0.25">
      <c r="A291" s="5">
        <v>44181</v>
      </c>
      <c r="B291" s="6">
        <v>289</v>
      </c>
      <c r="C291" s="47">
        <f>DGS!C298</f>
        <v>0</v>
      </c>
      <c r="D291" s="9">
        <f>ROUND(C291/BEAR!$T$6,0)</f>
        <v>0</v>
      </c>
      <c r="E291" s="9">
        <f>ROUND(C291/BEAR!$T$8,0)</f>
        <v>0</v>
      </c>
      <c r="F291" s="9">
        <f>ROUND(C291/BEAR!$T$9,0)</f>
        <v>0</v>
      </c>
      <c r="G291" s="9"/>
    </row>
    <row r="292" spans="1:7" ht="17" thickBot="1" x14ac:dyDescent="0.25">
      <c r="A292" s="5">
        <v>44182</v>
      </c>
      <c r="B292" s="6">
        <v>290</v>
      </c>
      <c r="C292" s="47">
        <f>DGS!C299</f>
        <v>0</v>
      </c>
      <c r="D292" s="9">
        <f>ROUND(C292/BEAR!$T$6,0)</f>
        <v>0</v>
      </c>
      <c r="E292" s="9">
        <f>ROUND(C292/BEAR!$T$8,0)</f>
        <v>0</v>
      </c>
      <c r="F292" s="9">
        <f>ROUND(C292/BEAR!$T$9,0)</f>
        <v>0</v>
      </c>
      <c r="G292" s="9"/>
    </row>
    <row r="293" spans="1:7" ht="17" thickBot="1" x14ac:dyDescent="0.25">
      <c r="A293" s="5">
        <v>44183</v>
      </c>
      <c r="B293" s="6">
        <v>291</v>
      </c>
      <c r="C293" s="47">
        <f>DGS!C300</f>
        <v>0</v>
      </c>
      <c r="D293" s="9">
        <f>ROUND(C293/BEAR!$T$6,0)</f>
        <v>0</v>
      </c>
      <c r="E293" s="9">
        <f>ROUND(C293/BEAR!$T$8,0)</f>
        <v>0</v>
      </c>
      <c r="F293" s="9">
        <f>ROUND(C293/BEAR!$T$9,0)</f>
        <v>0</v>
      </c>
      <c r="G293" s="9"/>
    </row>
    <row r="294" spans="1:7" ht="17" thickBot="1" x14ac:dyDescent="0.25">
      <c r="A294" s="5">
        <v>44184</v>
      </c>
      <c r="B294" s="6">
        <v>292</v>
      </c>
      <c r="C294" s="47">
        <f>DGS!C301</f>
        <v>0</v>
      </c>
      <c r="D294" s="9">
        <f>ROUND(C294/BEAR!$T$6,0)</f>
        <v>0</v>
      </c>
      <c r="E294" s="9">
        <f>ROUND(C294/BEAR!$T$8,0)</f>
        <v>0</v>
      </c>
      <c r="F294" s="9">
        <f>ROUND(C294/BEAR!$T$9,0)</f>
        <v>0</v>
      </c>
      <c r="G294" s="9"/>
    </row>
    <row r="295" spans="1:7" ht="17" thickBot="1" x14ac:dyDescent="0.25">
      <c r="A295" s="5">
        <v>44185</v>
      </c>
      <c r="B295" s="6">
        <v>293</v>
      </c>
      <c r="C295" s="47">
        <f>DGS!C302</f>
        <v>0</v>
      </c>
      <c r="D295" s="9">
        <f>ROUND(C295/BEAR!$T$6,0)</f>
        <v>0</v>
      </c>
      <c r="E295" s="9">
        <f>ROUND(C295/BEAR!$T$8,0)</f>
        <v>0</v>
      </c>
      <c r="F295" s="9">
        <f>ROUND(C295/BEAR!$T$9,0)</f>
        <v>0</v>
      </c>
      <c r="G295" s="9"/>
    </row>
    <row r="296" spans="1:7" ht="17" thickBot="1" x14ac:dyDescent="0.25">
      <c r="A296" s="5">
        <v>44186</v>
      </c>
      <c r="B296" s="6">
        <v>294</v>
      </c>
      <c r="C296" s="47">
        <f>DGS!C303</f>
        <v>0</v>
      </c>
      <c r="D296" s="9">
        <f>ROUND(C296/BEAR!$T$6,0)</f>
        <v>0</v>
      </c>
      <c r="E296" s="9">
        <f>ROUND(C296/BEAR!$T$8,0)</f>
        <v>0</v>
      </c>
      <c r="F296" s="9">
        <f>ROUND(C296/BEAR!$T$9,0)</f>
        <v>0</v>
      </c>
      <c r="G296" s="9"/>
    </row>
    <row r="297" spans="1:7" ht="17" thickBot="1" x14ac:dyDescent="0.25">
      <c r="A297" s="5">
        <v>44187</v>
      </c>
      <c r="B297" s="6">
        <v>295</v>
      </c>
      <c r="C297" s="47">
        <f>DGS!C304</f>
        <v>0</v>
      </c>
      <c r="D297" s="9">
        <f>ROUND(C297/BEAR!$T$6,0)</f>
        <v>0</v>
      </c>
      <c r="E297" s="9">
        <f>ROUND(C297/BEAR!$T$8,0)</f>
        <v>0</v>
      </c>
      <c r="F297" s="9">
        <f>ROUND(C297/BEAR!$T$9,0)</f>
        <v>0</v>
      </c>
      <c r="G297" s="9"/>
    </row>
    <row r="298" spans="1:7" ht="17" thickBot="1" x14ac:dyDescent="0.25">
      <c r="A298" s="5">
        <v>44188</v>
      </c>
      <c r="B298" s="6">
        <v>296</v>
      </c>
      <c r="C298" s="47">
        <f>DGS!C305</f>
        <v>0</v>
      </c>
      <c r="D298" s="9">
        <f>ROUND(C298/BEAR!$T$6,0)</f>
        <v>0</v>
      </c>
      <c r="E298" s="9">
        <f>ROUND(C298/BEAR!$T$8,0)</f>
        <v>0</v>
      </c>
      <c r="F298" s="9">
        <f>ROUND(C298/BEAR!$T$9,0)</f>
        <v>0</v>
      </c>
      <c r="G298" s="9"/>
    </row>
    <row r="299" spans="1:7" ht="17" thickBot="1" x14ac:dyDescent="0.25">
      <c r="A299" s="5">
        <v>44189</v>
      </c>
      <c r="B299" s="6">
        <v>297</v>
      </c>
      <c r="C299" s="47">
        <f>DGS!C306</f>
        <v>0</v>
      </c>
      <c r="D299" s="9">
        <f>ROUND(C299/BEAR!$T$6,0)</f>
        <v>0</v>
      </c>
      <c r="E299" s="9">
        <f>ROUND(C299/BEAR!$T$8,0)</f>
        <v>0</v>
      </c>
      <c r="F299" s="9">
        <f>ROUND(C299/BEAR!$T$9,0)</f>
        <v>0</v>
      </c>
      <c r="G299" s="9"/>
    </row>
    <row r="300" spans="1:7" ht="17" thickBot="1" x14ac:dyDescent="0.25">
      <c r="A300" s="5">
        <v>44190</v>
      </c>
      <c r="B300" s="6">
        <v>298</v>
      </c>
      <c r="C300" s="47">
        <f>DGS!C307</f>
        <v>0</v>
      </c>
      <c r="D300" s="9">
        <f>ROUND(C300/BEAR!$T$6,0)</f>
        <v>0</v>
      </c>
      <c r="E300" s="9">
        <f>ROUND(C300/BEAR!$T$8,0)</f>
        <v>0</v>
      </c>
      <c r="F300" s="9">
        <f>ROUND(C300/BEAR!$T$9,0)</f>
        <v>0</v>
      </c>
      <c r="G300" s="9"/>
    </row>
    <row r="301" spans="1:7" ht="17" thickBot="1" x14ac:dyDescent="0.25">
      <c r="A301" s="5">
        <v>44191</v>
      </c>
      <c r="B301" s="6">
        <v>299</v>
      </c>
      <c r="C301" s="47">
        <f>DGS!C308</f>
        <v>0</v>
      </c>
      <c r="D301" s="9">
        <f>ROUND(C301/BEAR!$T$6,0)</f>
        <v>0</v>
      </c>
      <c r="E301" s="9">
        <f>ROUND(C301/BEAR!$T$8,0)</f>
        <v>0</v>
      </c>
      <c r="F301" s="9">
        <f>ROUND(C301/BEAR!$T$9,0)</f>
        <v>0</v>
      </c>
      <c r="G301" s="9"/>
    </row>
    <row r="302" spans="1:7" ht="17" thickBot="1" x14ac:dyDescent="0.25">
      <c r="A302" s="5">
        <v>44192</v>
      </c>
      <c r="B302" s="6">
        <v>300</v>
      </c>
      <c r="C302" s="47">
        <f>DGS!C309</f>
        <v>0</v>
      </c>
      <c r="D302" s="9">
        <f>ROUND(C302/BEAR!$T$6,0)</f>
        <v>0</v>
      </c>
      <c r="E302" s="9">
        <f>ROUND(C302/BEAR!$T$8,0)</f>
        <v>0</v>
      </c>
      <c r="F302" s="9">
        <f>ROUND(C302/BEAR!$T$9,0)</f>
        <v>0</v>
      </c>
      <c r="G302" s="9"/>
    </row>
    <row r="303" spans="1:7" ht="17" thickBot="1" x14ac:dyDescent="0.25">
      <c r="A303" s="5">
        <v>44193</v>
      </c>
      <c r="B303" s="6">
        <v>301</v>
      </c>
      <c r="C303" s="47">
        <f>DGS!C310</f>
        <v>0</v>
      </c>
      <c r="D303" s="9">
        <f>ROUND(C303/BEAR!$T$6,0)</f>
        <v>0</v>
      </c>
      <c r="E303" s="9">
        <f>ROUND(C303/BEAR!$T$8,0)</f>
        <v>0</v>
      </c>
      <c r="F303" s="9">
        <f>ROUND(C303/BEAR!$T$9,0)</f>
        <v>0</v>
      </c>
      <c r="G303" s="9"/>
    </row>
    <row r="304" spans="1:7" ht="17" thickBot="1" x14ac:dyDescent="0.25">
      <c r="A304" s="5">
        <v>44194</v>
      </c>
      <c r="B304" s="6">
        <v>302</v>
      </c>
      <c r="C304" s="47">
        <f>DGS!C311</f>
        <v>0</v>
      </c>
      <c r="D304" s="9">
        <f>ROUND(C304/BEAR!$T$6,0)</f>
        <v>0</v>
      </c>
      <c r="E304" s="9">
        <f>ROUND(C304/BEAR!$T$8,0)</f>
        <v>0</v>
      </c>
      <c r="F304" s="9">
        <f>ROUND(C304/BEAR!$T$9,0)</f>
        <v>0</v>
      </c>
      <c r="G304" s="9"/>
    </row>
    <row r="305" spans="1:7" ht="17" thickBot="1" x14ac:dyDescent="0.25">
      <c r="A305" s="5">
        <v>44195</v>
      </c>
      <c r="B305" s="6">
        <v>303</v>
      </c>
      <c r="C305" s="47">
        <f>DGS!C312</f>
        <v>0</v>
      </c>
      <c r="D305" s="9">
        <f>ROUND(C305/BEAR!$T$6,0)</f>
        <v>0</v>
      </c>
      <c r="E305" s="9">
        <f>ROUND(C305/BEAR!$T$8,0)</f>
        <v>0</v>
      </c>
      <c r="F305" s="9">
        <f>ROUND(C305/BEAR!$T$9,0)</f>
        <v>0</v>
      </c>
      <c r="G305" s="9"/>
    </row>
    <row r="306" spans="1:7" ht="17" thickBot="1" x14ac:dyDescent="0.25">
      <c r="A306" s="7">
        <v>44196</v>
      </c>
      <c r="B306" s="6">
        <v>304</v>
      </c>
      <c r="C306" s="53">
        <f>DGS!C313</f>
        <v>0</v>
      </c>
      <c r="D306" s="9">
        <f>ROUND(C306/BEAR!$T$6,0)</f>
        <v>0</v>
      </c>
      <c r="E306" s="9">
        <f>ROUND(C306/BEAR!$T$8,0)</f>
        <v>0</v>
      </c>
      <c r="F306" s="9">
        <f>ROUND(C306/BEAR!$T$9,0)</f>
        <v>0</v>
      </c>
      <c r="G306" s="9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4A68-A281-9846-AFB3-8441061EAA0C}">
  <dimension ref="A1:A33"/>
  <sheetViews>
    <sheetView workbookViewId="0">
      <selection activeCell="A33" sqref="A33"/>
    </sheetView>
  </sheetViews>
  <sheetFormatPr baseColWidth="10" defaultRowHeight="15" x14ac:dyDescent="0.2"/>
  <cols>
    <col min="1" max="1" width="149" style="72" bestFit="1" customWidth="1"/>
    <col min="2" max="16384" width="10.83203125" style="72"/>
  </cols>
  <sheetData>
    <row r="1" spans="1:1" x14ac:dyDescent="0.2">
      <c r="A1" s="71" t="s">
        <v>81</v>
      </c>
    </row>
    <row r="2" spans="1:1" x14ac:dyDescent="0.2">
      <c r="A2" s="73"/>
    </row>
    <row r="3" spans="1:1" x14ac:dyDescent="0.2">
      <c r="A3" s="73" t="s">
        <v>82</v>
      </c>
    </row>
    <row r="4" spans="1:1" x14ac:dyDescent="0.2">
      <c r="A4" s="73"/>
    </row>
    <row r="5" spans="1:1" x14ac:dyDescent="0.2">
      <c r="A5" s="73" t="s">
        <v>83</v>
      </c>
    </row>
    <row r="6" spans="1:1" x14ac:dyDescent="0.2">
      <c r="A6" s="73" t="s">
        <v>84</v>
      </c>
    </row>
    <row r="7" spans="1:1" x14ac:dyDescent="0.2">
      <c r="A7" s="73"/>
    </row>
    <row r="8" spans="1:1" x14ac:dyDescent="0.2">
      <c r="A8" s="73" t="s">
        <v>85</v>
      </c>
    </row>
    <row r="9" spans="1:1" x14ac:dyDescent="0.2">
      <c r="A9" s="73" t="s">
        <v>86</v>
      </c>
    </row>
    <row r="10" spans="1:1" x14ac:dyDescent="0.2">
      <c r="A10" s="73"/>
    </row>
    <row r="11" spans="1:1" x14ac:dyDescent="0.2">
      <c r="A11" s="73" t="s">
        <v>87</v>
      </c>
    </row>
    <row r="12" spans="1:1" x14ac:dyDescent="0.2">
      <c r="A12" s="73" t="s">
        <v>88</v>
      </c>
    </row>
    <row r="13" spans="1:1" x14ac:dyDescent="0.2">
      <c r="A13" s="73"/>
    </row>
    <row r="14" spans="1:1" x14ac:dyDescent="0.2">
      <c r="A14" s="73" t="s">
        <v>89</v>
      </c>
    </row>
    <row r="15" spans="1:1" x14ac:dyDescent="0.2">
      <c r="A15" s="73"/>
    </row>
    <row r="20" spans="1:1" x14ac:dyDescent="0.2">
      <c r="A20" s="72" t="s">
        <v>90</v>
      </c>
    </row>
    <row r="22" spans="1:1" x14ac:dyDescent="0.2">
      <c r="A22" s="72" t="s">
        <v>91</v>
      </c>
    </row>
    <row r="24" spans="1:1" x14ac:dyDescent="0.2">
      <c r="A24" s="72" t="s">
        <v>92</v>
      </c>
    </row>
    <row r="25" spans="1:1" x14ac:dyDescent="0.2">
      <c r="A25" s="72" t="s">
        <v>93</v>
      </c>
    </row>
    <row r="27" spans="1:1" x14ac:dyDescent="0.2">
      <c r="A27" s="72" t="s">
        <v>94</v>
      </c>
    </row>
    <row r="28" spans="1:1" x14ac:dyDescent="0.2">
      <c r="A28" s="72" t="s">
        <v>95</v>
      </c>
    </row>
    <row r="30" spans="1:1" x14ac:dyDescent="0.2">
      <c r="A30" s="72" t="s">
        <v>96</v>
      </c>
    </row>
    <row r="31" spans="1:1" x14ac:dyDescent="0.2">
      <c r="A31" s="72" t="s">
        <v>97</v>
      </c>
    </row>
    <row r="33" spans="1:1" x14ac:dyDescent="0.2">
      <c r="A33" s="72" t="s">
        <v>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A1:P63"/>
  <sheetViews>
    <sheetView topLeftCell="A8" workbookViewId="0">
      <selection activeCell="D10" sqref="D10"/>
    </sheetView>
  </sheetViews>
  <sheetFormatPr baseColWidth="10" defaultColWidth="9.1640625" defaultRowHeight="15" x14ac:dyDescent="0.2"/>
  <cols>
    <col min="1" max="12" width="20.5" style="72" customWidth="1"/>
    <col min="13" max="16384" width="9.1640625" style="72"/>
  </cols>
  <sheetData>
    <row r="1" spans="1:16" ht="64" x14ac:dyDescent="0.2">
      <c r="A1" s="74" t="s">
        <v>99</v>
      </c>
      <c r="B1" s="74" t="s">
        <v>100</v>
      </c>
      <c r="C1" s="74" t="s">
        <v>101</v>
      </c>
      <c r="D1" s="74" t="s">
        <v>102</v>
      </c>
      <c r="E1" s="75" t="s">
        <v>103</v>
      </c>
      <c r="F1" s="75"/>
      <c r="G1" s="75" t="s">
        <v>104</v>
      </c>
      <c r="H1" s="75"/>
      <c r="I1" s="75" t="s">
        <v>105</v>
      </c>
      <c r="J1" s="74" t="s">
        <v>106</v>
      </c>
      <c r="K1" s="74" t="s">
        <v>107</v>
      </c>
      <c r="L1" s="74" t="s">
        <v>108</v>
      </c>
    </row>
    <row r="2" spans="1:16" ht="64" x14ac:dyDescent="0.2">
      <c r="A2" s="74" t="s">
        <v>109</v>
      </c>
      <c r="B2" s="74" t="s">
        <v>110</v>
      </c>
      <c r="C2" s="74" t="s">
        <v>111</v>
      </c>
      <c r="D2" s="74" t="s">
        <v>112</v>
      </c>
      <c r="E2" s="75" t="s">
        <v>113</v>
      </c>
      <c r="F2" s="75"/>
      <c r="G2" s="75" t="s">
        <v>114</v>
      </c>
      <c r="H2" s="75"/>
      <c r="I2" s="75" t="s">
        <v>115</v>
      </c>
      <c r="J2" s="74" t="s">
        <v>116</v>
      </c>
      <c r="K2" s="74" t="s">
        <v>117</v>
      </c>
      <c r="L2" s="74" t="s">
        <v>118</v>
      </c>
      <c r="O2" s="72" t="s">
        <v>119</v>
      </c>
    </row>
    <row r="3" spans="1:16" x14ac:dyDescent="0.2">
      <c r="A3" s="76">
        <v>43892</v>
      </c>
      <c r="B3" s="72">
        <v>306</v>
      </c>
      <c r="C3" s="72">
        <v>290</v>
      </c>
      <c r="D3" s="72">
        <v>321</v>
      </c>
      <c r="E3" s="72">
        <v>225</v>
      </c>
      <c r="F3" s="72">
        <f>E3-G3</f>
        <v>7</v>
      </c>
      <c r="G3" s="72">
        <v>218</v>
      </c>
      <c r="H3" s="72">
        <f>I3-E3</f>
        <v>8</v>
      </c>
      <c r="I3" s="72">
        <v>233</v>
      </c>
      <c r="O3" s="72">
        <v>159</v>
      </c>
    </row>
    <row r="4" spans="1:16" x14ac:dyDescent="0.2">
      <c r="A4" s="76">
        <v>43893</v>
      </c>
      <c r="B4" s="72">
        <v>326</v>
      </c>
      <c r="C4" s="72">
        <v>307</v>
      </c>
      <c r="D4" s="72">
        <v>346</v>
      </c>
      <c r="E4" s="72">
        <v>262</v>
      </c>
      <c r="F4" s="72">
        <f t="shared" ref="F4:F23" si="0">E4-G4</f>
        <v>7</v>
      </c>
      <c r="G4" s="72">
        <v>255</v>
      </c>
      <c r="H4" s="72">
        <f t="shared" ref="H4:H23" si="1">I4-E4</f>
        <v>9</v>
      </c>
      <c r="I4" s="72">
        <v>271</v>
      </c>
      <c r="O4" s="72">
        <v>196</v>
      </c>
      <c r="P4" s="72">
        <f>O4-O3</f>
        <v>37</v>
      </c>
    </row>
    <row r="5" spans="1:16" x14ac:dyDescent="0.2">
      <c r="A5" s="76">
        <v>43894</v>
      </c>
      <c r="B5" s="72">
        <v>453</v>
      </c>
      <c r="C5" s="72">
        <v>434</v>
      </c>
      <c r="D5" s="72">
        <v>473</v>
      </c>
      <c r="E5" s="72">
        <v>328</v>
      </c>
      <c r="F5" s="72">
        <f t="shared" si="0"/>
        <v>9</v>
      </c>
      <c r="G5" s="72">
        <v>319</v>
      </c>
      <c r="H5" s="72">
        <f t="shared" si="1"/>
        <v>9</v>
      </c>
      <c r="I5" s="72">
        <v>337</v>
      </c>
      <c r="O5" s="72">
        <v>262</v>
      </c>
      <c r="P5" s="72">
        <f t="shared" ref="P5:P32" si="2">O5-O4</f>
        <v>66</v>
      </c>
    </row>
    <row r="6" spans="1:16" x14ac:dyDescent="0.2">
      <c r="A6" s="76">
        <v>43895</v>
      </c>
      <c r="B6" s="72">
        <v>500</v>
      </c>
      <c r="C6" s="72">
        <v>473</v>
      </c>
      <c r="D6" s="72">
        <v>524</v>
      </c>
      <c r="E6" s="72">
        <v>396</v>
      </c>
      <c r="F6" s="72">
        <f t="shared" si="0"/>
        <v>10</v>
      </c>
      <c r="G6" s="72">
        <v>386</v>
      </c>
      <c r="H6" s="72">
        <f t="shared" si="1"/>
        <v>9</v>
      </c>
      <c r="I6" s="72">
        <v>405</v>
      </c>
      <c r="O6" s="72">
        <v>482</v>
      </c>
      <c r="P6" s="72">
        <f t="shared" si="2"/>
        <v>220</v>
      </c>
    </row>
    <row r="7" spans="1:16" x14ac:dyDescent="0.2">
      <c r="A7" s="76">
        <v>43896</v>
      </c>
      <c r="B7" s="72">
        <v>766</v>
      </c>
      <c r="C7" s="72">
        <v>737</v>
      </c>
      <c r="D7" s="72">
        <v>792</v>
      </c>
      <c r="E7" s="72">
        <v>511</v>
      </c>
      <c r="F7" s="72">
        <f t="shared" si="0"/>
        <v>10</v>
      </c>
      <c r="G7" s="72">
        <v>501</v>
      </c>
      <c r="H7" s="72">
        <f t="shared" si="1"/>
        <v>10</v>
      </c>
      <c r="I7" s="72">
        <v>521</v>
      </c>
      <c r="J7" s="72">
        <v>2.27</v>
      </c>
      <c r="K7" s="72">
        <v>2.17</v>
      </c>
      <c r="L7" s="72">
        <v>2.36</v>
      </c>
      <c r="O7" s="72">
        <v>670</v>
      </c>
      <c r="P7" s="72">
        <f t="shared" si="2"/>
        <v>188</v>
      </c>
    </row>
    <row r="8" spans="1:16" x14ac:dyDescent="0.2">
      <c r="A8" s="76">
        <v>43897</v>
      </c>
      <c r="B8" s="72">
        <v>1001</v>
      </c>
      <c r="C8" s="72">
        <v>969</v>
      </c>
      <c r="D8" s="72">
        <v>1036</v>
      </c>
      <c r="E8" s="72">
        <v>680</v>
      </c>
      <c r="F8" s="72">
        <f t="shared" si="0"/>
        <v>12</v>
      </c>
      <c r="G8" s="72">
        <v>668</v>
      </c>
      <c r="H8" s="72">
        <f t="shared" si="1"/>
        <v>11</v>
      </c>
      <c r="I8" s="72">
        <v>691</v>
      </c>
      <c r="J8" s="72">
        <v>2.6</v>
      </c>
      <c r="K8" s="72">
        <v>2.5099999999999998</v>
      </c>
      <c r="L8" s="72">
        <v>2.69</v>
      </c>
      <c r="O8" s="72">
        <v>799</v>
      </c>
      <c r="P8" s="72">
        <f t="shared" si="2"/>
        <v>129</v>
      </c>
    </row>
    <row r="9" spans="1:16" x14ac:dyDescent="0.2">
      <c r="A9" s="76">
        <v>43898</v>
      </c>
      <c r="B9" s="72">
        <v>1336</v>
      </c>
      <c r="C9" s="72">
        <v>1304</v>
      </c>
      <c r="D9" s="72">
        <v>1370</v>
      </c>
      <c r="E9" s="72">
        <v>901</v>
      </c>
      <c r="F9" s="72">
        <f t="shared" si="0"/>
        <v>13</v>
      </c>
      <c r="G9" s="72">
        <v>888</v>
      </c>
      <c r="H9" s="72">
        <f t="shared" si="1"/>
        <v>12</v>
      </c>
      <c r="I9" s="72">
        <v>913</v>
      </c>
      <c r="J9" s="72">
        <v>2.75</v>
      </c>
      <c r="K9" s="72">
        <v>2.65</v>
      </c>
      <c r="L9" s="72">
        <v>2.84</v>
      </c>
      <c r="O9" s="72">
        <v>1040</v>
      </c>
      <c r="P9" s="72">
        <f t="shared" si="2"/>
        <v>241</v>
      </c>
    </row>
    <row r="10" spans="1:16" x14ac:dyDescent="0.2">
      <c r="A10" s="76">
        <v>43899</v>
      </c>
      <c r="B10" s="72">
        <v>1982</v>
      </c>
      <c r="C10" s="72">
        <v>1940</v>
      </c>
      <c r="D10" s="72">
        <v>2034</v>
      </c>
      <c r="E10" s="72">
        <v>1271</v>
      </c>
      <c r="F10" s="72">
        <f t="shared" si="0"/>
        <v>17</v>
      </c>
      <c r="G10" s="72">
        <v>1254</v>
      </c>
      <c r="H10" s="72">
        <f t="shared" si="1"/>
        <v>16</v>
      </c>
      <c r="I10" s="72">
        <v>1287</v>
      </c>
      <c r="J10" s="72">
        <v>3.21</v>
      </c>
      <c r="K10" s="72">
        <v>3.12</v>
      </c>
      <c r="L10" s="72">
        <v>3.32</v>
      </c>
      <c r="O10" s="72">
        <v>1176</v>
      </c>
      <c r="P10" s="72">
        <f t="shared" si="2"/>
        <v>136</v>
      </c>
    </row>
    <row r="11" spans="1:16" x14ac:dyDescent="0.2">
      <c r="A11" s="76">
        <v>43900</v>
      </c>
      <c r="B11" s="72">
        <v>2552</v>
      </c>
      <c r="C11" s="72">
        <v>2506</v>
      </c>
      <c r="D11" s="72">
        <v>2598</v>
      </c>
      <c r="E11" s="72">
        <v>1717</v>
      </c>
      <c r="F11" s="72">
        <f t="shared" si="0"/>
        <v>19</v>
      </c>
      <c r="G11" s="72">
        <v>1698</v>
      </c>
      <c r="H11" s="72">
        <f t="shared" si="1"/>
        <v>20</v>
      </c>
      <c r="I11" s="72">
        <v>1737</v>
      </c>
      <c r="J11" s="72">
        <v>3.36</v>
      </c>
      <c r="K11" s="72">
        <v>3.27</v>
      </c>
      <c r="L11" s="72">
        <v>3.46</v>
      </c>
      <c r="O11" s="72">
        <v>1457</v>
      </c>
      <c r="P11" s="72">
        <f t="shared" si="2"/>
        <v>281</v>
      </c>
    </row>
    <row r="12" spans="1:16" x14ac:dyDescent="0.2">
      <c r="A12" s="76">
        <v>43901</v>
      </c>
      <c r="B12" s="72">
        <v>3206</v>
      </c>
      <c r="C12" s="72">
        <v>3153</v>
      </c>
      <c r="D12" s="72">
        <v>3257</v>
      </c>
      <c r="E12" s="72">
        <v>2269</v>
      </c>
      <c r="F12" s="72">
        <f t="shared" si="0"/>
        <v>23</v>
      </c>
      <c r="G12" s="72">
        <v>2246</v>
      </c>
      <c r="H12" s="72">
        <f t="shared" si="1"/>
        <v>20</v>
      </c>
      <c r="I12" s="72">
        <v>2289</v>
      </c>
      <c r="J12" s="72">
        <v>3.34</v>
      </c>
      <c r="K12" s="72">
        <v>3.26</v>
      </c>
      <c r="L12" s="72">
        <v>3.41</v>
      </c>
      <c r="O12" s="72">
        <v>1908</v>
      </c>
      <c r="P12" s="72">
        <f t="shared" si="2"/>
        <v>451</v>
      </c>
    </row>
    <row r="13" spans="1:16" x14ac:dyDescent="0.2">
      <c r="A13" s="76">
        <v>43902</v>
      </c>
      <c r="B13" s="72">
        <v>3601</v>
      </c>
      <c r="C13" s="72">
        <v>3547</v>
      </c>
      <c r="D13" s="72">
        <v>3655</v>
      </c>
      <c r="E13" s="72">
        <v>2835</v>
      </c>
      <c r="F13" s="72">
        <f t="shared" si="0"/>
        <v>28</v>
      </c>
      <c r="G13" s="72">
        <v>2807</v>
      </c>
      <c r="H13" s="72">
        <f t="shared" si="1"/>
        <v>21</v>
      </c>
      <c r="I13" s="72">
        <v>2856</v>
      </c>
      <c r="J13" s="72">
        <v>3.15</v>
      </c>
      <c r="K13" s="72">
        <v>3.09</v>
      </c>
      <c r="L13" s="72">
        <v>3.2</v>
      </c>
      <c r="O13" s="72">
        <v>2078</v>
      </c>
      <c r="P13" s="72">
        <f t="shared" si="2"/>
        <v>170</v>
      </c>
    </row>
    <row r="14" spans="1:16" x14ac:dyDescent="0.2">
      <c r="A14" s="76">
        <v>43903</v>
      </c>
      <c r="B14" s="72">
        <v>4373</v>
      </c>
      <c r="C14" s="72">
        <v>4310</v>
      </c>
      <c r="D14" s="72">
        <v>4422</v>
      </c>
      <c r="E14" s="72">
        <v>3433</v>
      </c>
      <c r="F14" s="72">
        <f t="shared" si="0"/>
        <v>26</v>
      </c>
      <c r="G14" s="72">
        <v>3407</v>
      </c>
      <c r="H14" s="72">
        <f t="shared" si="1"/>
        <v>23</v>
      </c>
      <c r="I14" s="72">
        <v>3456</v>
      </c>
      <c r="J14" s="72">
        <v>2.7</v>
      </c>
      <c r="K14" s="72">
        <v>2.66</v>
      </c>
      <c r="L14" s="72">
        <v>2.75</v>
      </c>
      <c r="O14" s="72">
        <v>3675</v>
      </c>
      <c r="P14" s="72">
        <f t="shared" si="2"/>
        <v>1597</v>
      </c>
    </row>
    <row r="15" spans="1:16" x14ac:dyDescent="0.2">
      <c r="A15" s="76">
        <v>43904</v>
      </c>
      <c r="B15" s="72">
        <v>4449</v>
      </c>
      <c r="C15" s="72">
        <v>4383</v>
      </c>
      <c r="D15" s="72">
        <v>4511</v>
      </c>
      <c r="E15" s="72">
        <v>3907</v>
      </c>
      <c r="F15" s="72">
        <f t="shared" si="0"/>
        <v>29</v>
      </c>
      <c r="G15" s="72">
        <v>3878</v>
      </c>
      <c r="H15" s="72">
        <f t="shared" si="1"/>
        <v>29</v>
      </c>
      <c r="I15" s="72">
        <v>3936</v>
      </c>
      <c r="J15" s="72">
        <v>2.2799999999999998</v>
      </c>
      <c r="K15" s="72">
        <v>2.2400000000000002</v>
      </c>
      <c r="L15" s="72">
        <v>2.31</v>
      </c>
      <c r="O15" s="72">
        <v>4585</v>
      </c>
      <c r="P15" s="72">
        <f t="shared" si="2"/>
        <v>910</v>
      </c>
    </row>
    <row r="16" spans="1:16" x14ac:dyDescent="0.2">
      <c r="A16" s="76">
        <v>43905</v>
      </c>
      <c r="B16" s="72">
        <v>4686</v>
      </c>
      <c r="C16" s="72">
        <v>4623</v>
      </c>
      <c r="D16" s="72">
        <v>4753</v>
      </c>
      <c r="E16" s="72">
        <v>4277</v>
      </c>
      <c r="F16" s="72">
        <f t="shared" si="0"/>
        <v>30</v>
      </c>
      <c r="G16" s="72">
        <v>4247</v>
      </c>
      <c r="H16" s="72">
        <f t="shared" si="1"/>
        <v>27</v>
      </c>
      <c r="I16" s="72">
        <v>4304</v>
      </c>
      <c r="J16" s="72">
        <v>1.89</v>
      </c>
      <c r="K16" s="72">
        <v>1.86</v>
      </c>
      <c r="L16" s="72">
        <v>1.91</v>
      </c>
      <c r="O16" s="72">
        <v>5795</v>
      </c>
      <c r="P16" s="72">
        <f t="shared" si="2"/>
        <v>1210</v>
      </c>
    </row>
    <row r="17" spans="1:16" x14ac:dyDescent="0.2">
      <c r="A17" s="76">
        <v>43906</v>
      </c>
      <c r="B17" s="72">
        <v>6006</v>
      </c>
      <c r="C17" s="72">
        <v>5917</v>
      </c>
      <c r="D17" s="72">
        <v>6079</v>
      </c>
      <c r="E17" s="72">
        <v>4878</v>
      </c>
      <c r="F17" s="72">
        <f t="shared" si="0"/>
        <v>29</v>
      </c>
      <c r="G17" s="72">
        <v>4849</v>
      </c>
      <c r="H17" s="72">
        <f t="shared" si="1"/>
        <v>29</v>
      </c>
      <c r="I17" s="72">
        <v>4907</v>
      </c>
      <c r="J17" s="72">
        <v>1.72</v>
      </c>
      <c r="K17" s="72">
        <v>1.7</v>
      </c>
      <c r="L17" s="72">
        <v>1.74</v>
      </c>
      <c r="O17" s="72">
        <v>7272</v>
      </c>
      <c r="P17" s="72">
        <f t="shared" si="2"/>
        <v>1477</v>
      </c>
    </row>
    <row r="18" spans="1:16" x14ac:dyDescent="0.2">
      <c r="A18" s="76">
        <v>43907</v>
      </c>
      <c r="B18" s="72">
        <v>5259</v>
      </c>
      <c r="C18" s="72">
        <v>5186</v>
      </c>
      <c r="D18" s="72">
        <v>5333</v>
      </c>
      <c r="E18" s="72">
        <v>5100</v>
      </c>
      <c r="F18" s="72">
        <f t="shared" si="0"/>
        <v>32</v>
      </c>
      <c r="G18" s="72">
        <v>5068</v>
      </c>
      <c r="H18" s="72">
        <f t="shared" si="1"/>
        <v>35</v>
      </c>
      <c r="I18" s="72">
        <v>5135</v>
      </c>
      <c r="J18" s="72">
        <v>1.49</v>
      </c>
      <c r="K18" s="72">
        <v>1.47</v>
      </c>
      <c r="L18" s="72">
        <v>1.5</v>
      </c>
      <c r="O18" s="72">
        <v>9257</v>
      </c>
      <c r="P18" s="72">
        <f t="shared" si="2"/>
        <v>1985</v>
      </c>
    </row>
    <row r="19" spans="1:16" x14ac:dyDescent="0.2">
      <c r="A19" s="76">
        <v>43908</v>
      </c>
      <c r="B19" s="72">
        <v>5319</v>
      </c>
      <c r="C19" s="72">
        <v>5246</v>
      </c>
      <c r="D19" s="72">
        <v>5389</v>
      </c>
      <c r="E19" s="72">
        <v>5317</v>
      </c>
      <c r="F19" s="72">
        <f t="shared" si="0"/>
        <v>30</v>
      </c>
      <c r="G19" s="72">
        <v>5287</v>
      </c>
      <c r="H19" s="72">
        <f t="shared" si="1"/>
        <v>35</v>
      </c>
      <c r="I19" s="72">
        <v>5352</v>
      </c>
      <c r="J19" s="72">
        <v>1.36</v>
      </c>
      <c r="K19" s="72">
        <v>1.35</v>
      </c>
      <c r="L19" s="72">
        <v>1.38</v>
      </c>
      <c r="O19" s="72">
        <v>12327</v>
      </c>
      <c r="P19" s="72">
        <f t="shared" si="2"/>
        <v>3070</v>
      </c>
    </row>
    <row r="20" spans="1:16" x14ac:dyDescent="0.2">
      <c r="A20" s="76">
        <v>43909</v>
      </c>
      <c r="B20" s="72">
        <v>4754</v>
      </c>
      <c r="C20" s="72">
        <v>4679</v>
      </c>
      <c r="D20" s="72">
        <v>4836</v>
      </c>
      <c r="E20" s="72">
        <v>5334</v>
      </c>
      <c r="F20" s="72">
        <f t="shared" si="0"/>
        <v>30</v>
      </c>
      <c r="G20" s="72">
        <v>5304</v>
      </c>
      <c r="H20" s="72">
        <f t="shared" si="1"/>
        <v>34</v>
      </c>
      <c r="I20" s="72">
        <v>5368</v>
      </c>
      <c r="J20" s="72">
        <v>1.25</v>
      </c>
      <c r="K20" s="72">
        <v>1.23</v>
      </c>
      <c r="L20" s="72">
        <v>1.26</v>
      </c>
      <c r="O20" s="72">
        <v>15320</v>
      </c>
      <c r="P20" s="72">
        <f t="shared" si="2"/>
        <v>2993</v>
      </c>
    </row>
    <row r="21" spans="1:16" x14ac:dyDescent="0.2">
      <c r="A21" s="76">
        <v>43910</v>
      </c>
      <c r="B21" s="72">
        <v>5314</v>
      </c>
      <c r="C21" s="72">
        <v>5245</v>
      </c>
      <c r="D21" s="72">
        <v>5380</v>
      </c>
      <c r="E21" s="72">
        <v>5161</v>
      </c>
      <c r="F21" s="72">
        <f t="shared" si="0"/>
        <v>29</v>
      </c>
      <c r="G21" s="72">
        <v>5132</v>
      </c>
      <c r="H21" s="72">
        <f t="shared" si="1"/>
        <v>29</v>
      </c>
      <c r="I21" s="72">
        <v>5190</v>
      </c>
      <c r="J21" s="72">
        <v>1.06</v>
      </c>
      <c r="K21" s="72">
        <v>1.05</v>
      </c>
      <c r="L21" s="72">
        <v>1.07</v>
      </c>
      <c r="O21" s="72">
        <v>19848</v>
      </c>
      <c r="P21" s="72">
        <f t="shared" si="2"/>
        <v>4528</v>
      </c>
    </row>
    <row r="22" spans="1:16" x14ac:dyDescent="0.2">
      <c r="A22" s="76">
        <v>43911</v>
      </c>
      <c r="B22" s="72">
        <v>4498</v>
      </c>
      <c r="C22" s="72">
        <v>4435</v>
      </c>
      <c r="D22" s="72">
        <v>4578</v>
      </c>
      <c r="E22" s="72">
        <v>4971</v>
      </c>
      <c r="F22" s="72">
        <f t="shared" si="0"/>
        <v>34</v>
      </c>
      <c r="G22" s="72">
        <v>4937</v>
      </c>
      <c r="H22" s="72">
        <f t="shared" si="1"/>
        <v>30</v>
      </c>
      <c r="I22" s="72">
        <v>5001</v>
      </c>
      <c r="J22" s="72">
        <v>0.97</v>
      </c>
      <c r="K22" s="72">
        <v>0.97</v>
      </c>
      <c r="L22" s="72">
        <v>0.98</v>
      </c>
      <c r="O22" s="72">
        <v>22213</v>
      </c>
      <c r="P22" s="72">
        <f t="shared" si="2"/>
        <v>2365</v>
      </c>
    </row>
    <row r="23" spans="1:16" x14ac:dyDescent="0.2">
      <c r="A23" s="76">
        <v>43912</v>
      </c>
      <c r="B23" s="72">
        <v>3897</v>
      </c>
      <c r="C23" s="72">
        <v>3823</v>
      </c>
      <c r="D23" s="72">
        <v>3968</v>
      </c>
      <c r="E23" s="72">
        <v>4616</v>
      </c>
      <c r="F23" s="72">
        <f t="shared" si="0"/>
        <v>34</v>
      </c>
      <c r="G23" s="72">
        <v>4582</v>
      </c>
      <c r="H23" s="72">
        <f t="shared" si="1"/>
        <v>29</v>
      </c>
      <c r="I23" s="72">
        <v>4645</v>
      </c>
      <c r="J23" s="72">
        <v>0.87</v>
      </c>
      <c r="K23" s="72">
        <v>0.86</v>
      </c>
      <c r="L23" s="72">
        <v>0.88</v>
      </c>
      <c r="O23" s="72">
        <v>24873</v>
      </c>
      <c r="P23" s="72">
        <f t="shared" si="2"/>
        <v>2660</v>
      </c>
    </row>
    <row r="24" spans="1:16" x14ac:dyDescent="0.2">
      <c r="A24" s="76">
        <v>43913</v>
      </c>
      <c r="B24" s="72">
        <v>5155</v>
      </c>
      <c r="C24" s="72">
        <v>5077</v>
      </c>
      <c r="D24" s="72">
        <v>5227</v>
      </c>
      <c r="E24" s="72">
        <v>4716</v>
      </c>
      <c r="G24" s="72">
        <v>4684</v>
      </c>
      <c r="I24" s="72">
        <v>4749</v>
      </c>
      <c r="J24" s="72">
        <v>0.88</v>
      </c>
      <c r="K24" s="72">
        <v>0.88</v>
      </c>
      <c r="L24" s="72">
        <v>0.89</v>
      </c>
      <c r="O24" s="72">
        <v>29056</v>
      </c>
      <c r="P24" s="72">
        <f t="shared" si="2"/>
        <v>4183</v>
      </c>
    </row>
    <row r="25" spans="1:16" x14ac:dyDescent="0.2">
      <c r="A25" s="76">
        <v>43914</v>
      </c>
      <c r="B25" s="72">
        <v>4165</v>
      </c>
      <c r="C25" s="72">
        <v>4090</v>
      </c>
      <c r="D25" s="72">
        <v>4237</v>
      </c>
      <c r="E25" s="72">
        <v>4429</v>
      </c>
      <c r="G25" s="72">
        <v>4395</v>
      </c>
      <c r="I25" s="72">
        <v>4466</v>
      </c>
      <c r="J25" s="72">
        <v>0.86</v>
      </c>
      <c r="K25" s="72">
        <v>0.85</v>
      </c>
      <c r="L25" s="72">
        <v>0.87</v>
      </c>
      <c r="O25" s="72">
        <v>32986</v>
      </c>
      <c r="P25" s="72">
        <f t="shared" si="2"/>
        <v>3930</v>
      </c>
    </row>
    <row r="26" spans="1:16" x14ac:dyDescent="0.2">
      <c r="A26" s="76">
        <v>43915</v>
      </c>
      <c r="B26" s="72">
        <v>4412</v>
      </c>
      <c r="C26" s="72">
        <v>4352</v>
      </c>
      <c r="D26" s="72">
        <v>4492</v>
      </c>
      <c r="E26" s="72">
        <v>4407</v>
      </c>
      <c r="G26" s="72">
        <v>4378</v>
      </c>
      <c r="I26" s="72">
        <v>4437</v>
      </c>
      <c r="J26" s="72">
        <v>0.89</v>
      </c>
      <c r="K26" s="72">
        <v>0.88</v>
      </c>
      <c r="L26" s="72">
        <v>0.89</v>
      </c>
      <c r="O26" s="72">
        <v>37323</v>
      </c>
      <c r="P26" s="72">
        <f t="shared" si="2"/>
        <v>4337</v>
      </c>
    </row>
    <row r="27" spans="1:16" x14ac:dyDescent="0.2">
      <c r="A27" s="76">
        <v>43916</v>
      </c>
      <c r="B27" s="72">
        <v>4038</v>
      </c>
      <c r="C27" s="72">
        <v>3959</v>
      </c>
      <c r="D27" s="72">
        <v>4110</v>
      </c>
      <c r="E27" s="72">
        <v>4443</v>
      </c>
      <c r="G27" s="72">
        <v>4410</v>
      </c>
      <c r="I27" s="72">
        <v>4473</v>
      </c>
      <c r="J27" s="72">
        <v>0.96</v>
      </c>
      <c r="K27" s="72">
        <v>0.95</v>
      </c>
      <c r="L27" s="72">
        <v>0.97</v>
      </c>
      <c r="O27" s="72">
        <v>43938</v>
      </c>
      <c r="P27" s="72">
        <f t="shared" si="2"/>
        <v>6615</v>
      </c>
    </row>
    <row r="28" spans="1:16" x14ac:dyDescent="0.2">
      <c r="A28" s="76">
        <v>43917</v>
      </c>
      <c r="B28" s="72">
        <v>4111</v>
      </c>
      <c r="C28" s="72">
        <v>4049</v>
      </c>
      <c r="D28" s="72">
        <v>4179</v>
      </c>
      <c r="E28" s="72">
        <v>4182</v>
      </c>
      <c r="G28" s="72">
        <v>4153</v>
      </c>
      <c r="I28" s="72">
        <v>4210</v>
      </c>
      <c r="J28" s="72">
        <v>0.89</v>
      </c>
      <c r="K28" s="72">
        <v>0.88</v>
      </c>
      <c r="L28" s="72">
        <v>0.9</v>
      </c>
      <c r="O28" s="72">
        <v>50871</v>
      </c>
      <c r="P28" s="72">
        <f t="shared" si="2"/>
        <v>6933</v>
      </c>
    </row>
    <row r="29" spans="1:16" x14ac:dyDescent="0.2">
      <c r="A29" s="76">
        <v>43918</v>
      </c>
      <c r="B29" s="72">
        <v>3919</v>
      </c>
      <c r="C29" s="72">
        <v>3854</v>
      </c>
      <c r="D29" s="72">
        <v>3986</v>
      </c>
      <c r="E29" s="72">
        <v>4120</v>
      </c>
      <c r="G29" s="72">
        <v>4093</v>
      </c>
      <c r="I29" s="72">
        <v>4155</v>
      </c>
      <c r="J29" s="72">
        <v>0.93</v>
      </c>
      <c r="K29" s="72">
        <v>0.92</v>
      </c>
      <c r="L29" s="72">
        <v>0.94</v>
      </c>
      <c r="O29" s="72">
        <v>57695</v>
      </c>
      <c r="P29" s="72">
        <f t="shared" si="2"/>
        <v>6824</v>
      </c>
    </row>
    <row r="30" spans="1:16" x14ac:dyDescent="0.2">
      <c r="A30" s="76">
        <v>43919</v>
      </c>
      <c r="B30" s="72">
        <v>3374</v>
      </c>
      <c r="C30" s="72">
        <v>3299</v>
      </c>
      <c r="D30" s="72">
        <v>3447</v>
      </c>
      <c r="E30" s="72">
        <v>3860</v>
      </c>
      <c r="G30" s="72">
        <v>3829</v>
      </c>
      <c r="I30" s="72">
        <v>3894</v>
      </c>
      <c r="J30" s="72">
        <v>0.88</v>
      </c>
      <c r="K30" s="72">
        <v>0.87</v>
      </c>
      <c r="L30" s="72">
        <v>0.89</v>
      </c>
      <c r="O30" s="72">
        <v>62095</v>
      </c>
      <c r="P30" s="72">
        <f t="shared" si="2"/>
        <v>4400</v>
      </c>
    </row>
    <row r="31" spans="1:16" x14ac:dyDescent="0.2">
      <c r="A31" s="76">
        <v>43920</v>
      </c>
      <c r="B31" s="72">
        <v>4347</v>
      </c>
      <c r="C31" s="72">
        <v>4284</v>
      </c>
      <c r="D31" s="72">
        <v>4421</v>
      </c>
      <c r="E31" s="72">
        <v>3938</v>
      </c>
      <c r="G31" s="72">
        <v>3907</v>
      </c>
      <c r="I31" s="72">
        <v>3968</v>
      </c>
      <c r="J31" s="72">
        <v>0.89</v>
      </c>
      <c r="K31" s="72">
        <v>0.88</v>
      </c>
      <c r="L31" s="72">
        <v>0.9</v>
      </c>
      <c r="O31" s="72">
        <v>66885</v>
      </c>
      <c r="P31" s="72">
        <f t="shared" si="2"/>
        <v>4790</v>
      </c>
    </row>
    <row r="32" spans="1:16" x14ac:dyDescent="0.2">
      <c r="A32" s="76">
        <v>43921</v>
      </c>
      <c r="B32" s="72">
        <v>3621</v>
      </c>
      <c r="C32" s="72">
        <v>3552</v>
      </c>
      <c r="D32" s="72">
        <v>3697</v>
      </c>
      <c r="E32" s="72">
        <v>3815</v>
      </c>
      <c r="G32" s="72">
        <v>3784</v>
      </c>
      <c r="I32" s="72">
        <v>3848</v>
      </c>
      <c r="J32" s="72">
        <v>0.91</v>
      </c>
      <c r="K32" s="72">
        <v>0.9</v>
      </c>
      <c r="L32" s="72">
        <v>0.92</v>
      </c>
      <c r="O32" s="72">
        <v>71808</v>
      </c>
      <c r="P32" s="72">
        <f t="shared" si="2"/>
        <v>4923</v>
      </c>
    </row>
    <row r="33" spans="1:15" x14ac:dyDescent="0.2">
      <c r="A33" s="76">
        <v>43922</v>
      </c>
      <c r="B33" s="72">
        <v>4022</v>
      </c>
      <c r="C33" s="72">
        <v>3962</v>
      </c>
      <c r="D33" s="72">
        <v>4103</v>
      </c>
      <c r="E33" s="72">
        <v>3841</v>
      </c>
      <c r="G33" s="72">
        <v>3814</v>
      </c>
      <c r="I33" s="72">
        <v>3873</v>
      </c>
      <c r="J33" s="72">
        <v>0.93</v>
      </c>
      <c r="K33" s="72">
        <v>0.92</v>
      </c>
      <c r="L33" s="72">
        <v>0.94</v>
      </c>
      <c r="O33" s="72">
        <v>77872</v>
      </c>
    </row>
    <row r="34" spans="1:15" x14ac:dyDescent="0.2">
      <c r="A34" s="76">
        <v>43923</v>
      </c>
      <c r="B34" s="72">
        <v>3757</v>
      </c>
      <c r="C34" s="72">
        <v>3687</v>
      </c>
      <c r="D34" s="72">
        <v>3832</v>
      </c>
      <c r="E34" s="72">
        <v>3937</v>
      </c>
      <c r="G34" s="72">
        <v>3902</v>
      </c>
      <c r="I34" s="72">
        <v>3974</v>
      </c>
      <c r="J34" s="72">
        <v>1.02</v>
      </c>
      <c r="K34" s="72">
        <v>1.01</v>
      </c>
      <c r="L34" s="72">
        <v>1.03</v>
      </c>
      <c r="O34" s="72">
        <v>84794</v>
      </c>
    </row>
    <row r="35" spans="1:15" x14ac:dyDescent="0.2">
      <c r="A35" s="76">
        <v>43924</v>
      </c>
      <c r="B35" s="72">
        <v>3743</v>
      </c>
      <c r="C35" s="72">
        <v>3683</v>
      </c>
      <c r="D35" s="72">
        <v>3818</v>
      </c>
      <c r="E35" s="72">
        <v>3786</v>
      </c>
      <c r="G35" s="72">
        <v>3754</v>
      </c>
      <c r="I35" s="72">
        <v>3823</v>
      </c>
      <c r="J35" s="72">
        <v>0.96</v>
      </c>
      <c r="K35" s="72">
        <v>0.95</v>
      </c>
      <c r="L35" s="72">
        <v>0.97</v>
      </c>
      <c r="O35" s="72">
        <v>91159</v>
      </c>
    </row>
    <row r="36" spans="1:15" x14ac:dyDescent="0.2">
      <c r="A36" s="76">
        <v>43925</v>
      </c>
      <c r="B36" s="72">
        <v>3069</v>
      </c>
      <c r="C36" s="72">
        <v>2995</v>
      </c>
      <c r="D36" s="72">
        <v>3136</v>
      </c>
      <c r="E36" s="72">
        <v>3648</v>
      </c>
      <c r="G36" s="72">
        <v>3619</v>
      </c>
      <c r="I36" s="72">
        <v>3681</v>
      </c>
      <c r="J36" s="72">
        <v>0.96</v>
      </c>
      <c r="K36" s="72">
        <v>0.94</v>
      </c>
      <c r="L36" s="72">
        <v>0.97</v>
      </c>
      <c r="O36" s="72">
        <v>96092</v>
      </c>
    </row>
    <row r="37" spans="1:15" x14ac:dyDescent="0.2">
      <c r="A37" s="76">
        <v>43926</v>
      </c>
      <c r="B37" s="72">
        <v>2764</v>
      </c>
      <c r="C37" s="72">
        <v>2690</v>
      </c>
      <c r="D37" s="72">
        <v>2842</v>
      </c>
      <c r="E37" s="72">
        <v>3333</v>
      </c>
      <c r="G37" s="72">
        <v>3304</v>
      </c>
      <c r="I37" s="72">
        <v>3365</v>
      </c>
      <c r="J37" s="72">
        <v>0.87</v>
      </c>
      <c r="K37" s="72">
        <v>0.86</v>
      </c>
      <c r="L37" s="72">
        <v>0.88</v>
      </c>
      <c r="O37" s="72">
        <v>100123</v>
      </c>
    </row>
    <row r="38" spans="1:15" x14ac:dyDescent="0.2">
      <c r="A38" s="76">
        <v>43927</v>
      </c>
      <c r="B38" s="72">
        <v>3335</v>
      </c>
      <c r="C38" s="72">
        <v>3233</v>
      </c>
      <c r="D38" s="72">
        <v>3426</v>
      </c>
      <c r="E38" s="72">
        <v>3228</v>
      </c>
      <c r="G38" s="72">
        <v>3193</v>
      </c>
      <c r="I38" s="72">
        <v>3269</v>
      </c>
      <c r="J38" s="72">
        <v>0.82</v>
      </c>
      <c r="K38" s="72">
        <v>0.81</v>
      </c>
      <c r="L38" s="72">
        <v>0.83</v>
      </c>
      <c r="O38" s="72">
        <v>103374</v>
      </c>
    </row>
    <row r="39" spans="1:15" x14ac:dyDescent="0.2">
      <c r="A39" s="76">
        <v>43928</v>
      </c>
      <c r="B39" s="72">
        <v>3111</v>
      </c>
      <c r="C39" s="72">
        <v>3025</v>
      </c>
      <c r="D39" s="72">
        <v>3202</v>
      </c>
      <c r="E39" s="72">
        <v>3070</v>
      </c>
      <c r="G39" s="72">
        <v>3025</v>
      </c>
      <c r="I39" s="72">
        <v>3108</v>
      </c>
      <c r="J39" s="72">
        <v>0.81</v>
      </c>
      <c r="K39" s="72">
        <v>0.8</v>
      </c>
      <c r="L39" s="72">
        <v>0.82</v>
      </c>
      <c r="O39" s="72">
        <v>107663</v>
      </c>
    </row>
    <row r="40" spans="1:15" x14ac:dyDescent="0.2">
      <c r="A40" s="76">
        <v>43929</v>
      </c>
      <c r="B40" s="72">
        <v>2894</v>
      </c>
      <c r="C40" s="72">
        <v>2783</v>
      </c>
      <c r="D40" s="72">
        <v>2991</v>
      </c>
      <c r="E40" s="72">
        <v>3026</v>
      </c>
      <c r="G40" s="72">
        <v>2980</v>
      </c>
      <c r="I40" s="72">
        <v>3072</v>
      </c>
      <c r="J40" s="72">
        <v>0.83</v>
      </c>
      <c r="K40" s="72">
        <v>0.82</v>
      </c>
      <c r="L40" s="72">
        <v>0.85</v>
      </c>
      <c r="O40" s="72">
        <v>113296</v>
      </c>
    </row>
    <row r="41" spans="1:15" x14ac:dyDescent="0.2">
      <c r="A41" s="76">
        <v>43930</v>
      </c>
      <c r="B41" s="72">
        <v>2726</v>
      </c>
      <c r="C41" s="72">
        <v>2636</v>
      </c>
      <c r="D41" s="72">
        <v>2826</v>
      </c>
      <c r="E41" s="72">
        <v>3017</v>
      </c>
      <c r="G41" s="72">
        <v>2970</v>
      </c>
      <c r="I41" s="72">
        <v>3062</v>
      </c>
      <c r="J41" s="72">
        <v>0.91</v>
      </c>
      <c r="K41" s="72">
        <v>0.89</v>
      </c>
      <c r="L41" s="72">
        <v>0.92</v>
      </c>
      <c r="O41" s="72">
        <v>118181</v>
      </c>
    </row>
    <row r="42" spans="1:15" x14ac:dyDescent="0.2">
      <c r="A42" s="76">
        <v>43931</v>
      </c>
      <c r="B42" s="72">
        <v>2316</v>
      </c>
      <c r="C42" s="72">
        <v>2229</v>
      </c>
      <c r="D42" s="72">
        <v>2397</v>
      </c>
      <c r="E42" s="72">
        <v>2762</v>
      </c>
      <c r="G42" s="72">
        <v>2720</v>
      </c>
      <c r="I42" s="72">
        <v>2797</v>
      </c>
      <c r="J42" s="72">
        <v>0.86</v>
      </c>
      <c r="K42" s="72">
        <v>0.84</v>
      </c>
      <c r="L42" s="72">
        <v>0.87</v>
      </c>
      <c r="O42" s="72">
        <v>122171</v>
      </c>
    </row>
    <row r="43" spans="1:15" x14ac:dyDescent="0.2">
      <c r="A43" s="76">
        <v>43932</v>
      </c>
      <c r="B43" s="72">
        <v>2030</v>
      </c>
      <c r="C43" s="72">
        <v>1956</v>
      </c>
      <c r="D43" s="72">
        <v>2096</v>
      </c>
      <c r="E43" s="72">
        <v>2492</v>
      </c>
      <c r="G43" s="72">
        <v>2448</v>
      </c>
      <c r="I43" s="72">
        <v>2531</v>
      </c>
      <c r="J43" s="72">
        <v>0.81</v>
      </c>
      <c r="K43" s="72">
        <v>0.79</v>
      </c>
      <c r="L43" s="72">
        <v>0.83</v>
      </c>
      <c r="O43" s="72">
        <v>124908</v>
      </c>
    </row>
    <row r="44" spans="1:15" x14ac:dyDescent="0.2">
      <c r="A44" s="76">
        <v>43933</v>
      </c>
      <c r="B44" s="72">
        <v>1971</v>
      </c>
      <c r="C44" s="72">
        <v>1897</v>
      </c>
      <c r="D44" s="72">
        <v>2042</v>
      </c>
      <c r="E44" s="72">
        <v>2261</v>
      </c>
      <c r="G44" s="72">
        <v>2224</v>
      </c>
      <c r="I44" s="72">
        <v>2303</v>
      </c>
      <c r="J44" s="72">
        <v>0.75</v>
      </c>
      <c r="K44" s="72">
        <v>0.73</v>
      </c>
      <c r="L44" s="72">
        <v>0.77</v>
      </c>
      <c r="O44" s="72">
        <v>127854</v>
      </c>
    </row>
    <row r="45" spans="1:15" x14ac:dyDescent="0.2">
      <c r="A45" s="76">
        <v>43934</v>
      </c>
      <c r="B45" s="72">
        <v>1943</v>
      </c>
      <c r="C45" s="72">
        <v>1864</v>
      </c>
      <c r="D45" s="72">
        <v>2012</v>
      </c>
      <c r="E45" s="72">
        <v>2065</v>
      </c>
      <c r="G45" s="72">
        <v>2029</v>
      </c>
      <c r="I45" s="72">
        <v>2107</v>
      </c>
      <c r="J45" s="72">
        <v>0.68</v>
      </c>
      <c r="K45" s="72">
        <v>0.67</v>
      </c>
      <c r="L45" s="72">
        <v>0.7</v>
      </c>
      <c r="O45" s="72">
        <v>130072</v>
      </c>
    </row>
    <row r="46" spans="1:15" x14ac:dyDescent="0.2">
      <c r="A46" s="76">
        <v>43935</v>
      </c>
      <c r="B46" s="72">
        <v>2015</v>
      </c>
      <c r="C46" s="72">
        <v>1922</v>
      </c>
      <c r="D46" s="72">
        <v>2101</v>
      </c>
      <c r="E46" s="72">
        <v>1990</v>
      </c>
      <c r="G46" s="72">
        <v>1953</v>
      </c>
      <c r="I46" s="72">
        <v>2029</v>
      </c>
      <c r="J46" s="72">
        <v>0.72</v>
      </c>
      <c r="K46" s="72">
        <v>0.7</v>
      </c>
      <c r="L46" s="72">
        <v>0.74</v>
      </c>
      <c r="O46" s="72">
        <v>131359</v>
      </c>
    </row>
    <row r="47" spans="1:15" x14ac:dyDescent="0.2">
      <c r="A47" s="76">
        <v>43936</v>
      </c>
      <c r="B47" s="72">
        <v>1952</v>
      </c>
      <c r="C47" s="72">
        <v>1847</v>
      </c>
      <c r="D47" s="72">
        <v>2050</v>
      </c>
      <c r="E47" s="72">
        <v>1970</v>
      </c>
      <c r="G47" s="72">
        <v>1931</v>
      </c>
      <c r="I47" s="72">
        <v>2015</v>
      </c>
      <c r="J47" s="72">
        <v>0.79</v>
      </c>
      <c r="K47" s="72">
        <v>0.77</v>
      </c>
      <c r="L47" s="72">
        <v>0.81</v>
      </c>
      <c r="O47" s="72">
        <v>134753</v>
      </c>
    </row>
    <row r="48" spans="1:15" x14ac:dyDescent="0.2">
      <c r="A48" s="76">
        <v>43937</v>
      </c>
      <c r="B48" s="72">
        <v>1803</v>
      </c>
      <c r="C48" s="72">
        <v>1720</v>
      </c>
      <c r="D48" s="72">
        <v>1892</v>
      </c>
      <c r="E48" s="72">
        <v>1928</v>
      </c>
      <c r="G48" s="72">
        <v>1886</v>
      </c>
      <c r="I48" s="72">
        <v>1973</v>
      </c>
      <c r="J48" s="72">
        <v>0.85</v>
      </c>
      <c r="K48" s="72">
        <v>0.83</v>
      </c>
      <c r="L48" s="72">
        <v>0.87</v>
      </c>
      <c r="O48" s="72">
        <v>137698</v>
      </c>
    </row>
    <row r="49" spans="1:15" x14ac:dyDescent="0.2">
      <c r="A49" s="76">
        <v>43938</v>
      </c>
      <c r="B49" s="72">
        <v>1712</v>
      </c>
      <c r="C49" s="72">
        <v>1630</v>
      </c>
      <c r="D49" s="72">
        <v>1797</v>
      </c>
      <c r="E49" s="72">
        <v>1871</v>
      </c>
      <c r="G49" s="72">
        <v>1829</v>
      </c>
      <c r="I49" s="72">
        <v>1917</v>
      </c>
      <c r="J49" s="72">
        <v>0.91</v>
      </c>
      <c r="K49" s="72">
        <v>0.88</v>
      </c>
      <c r="L49" s="72">
        <v>0.93</v>
      </c>
      <c r="O49" s="72">
        <v>141397</v>
      </c>
    </row>
    <row r="50" spans="1:15" x14ac:dyDescent="0.2">
      <c r="A50" s="76">
        <v>43939</v>
      </c>
      <c r="B50" s="72">
        <v>1503</v>
      </c>
      <c r="C50" s="72">
        <v>1427</v>
      </c>
      <c r="D50" s="72">
        <v>1581</v>
      </c>
      <c r="E50" s="72">
        <v>1742</v>
      </c>
      <c r="G50" s="72">
        <v>1701</v>
      </c>
      <c r="I50" s="72">
        <v>1785</v>
      </c>
      <c r="J50" s="72">
        <v>0.88</v>
      </c>
      <c r="K50" s="72">
        <v>0.85</v>
      </c>
      <c r="L50" s="72">
        <v>0.9</v>
      </c>
      <c r="O50" s="72">
        <v>143342</v>
      </c>
    </row>
    <row r="51" spans="1:15" x14ac:dyDescent="0.2">
      <c r="A51" s="76">
        <v>43940</v>
      </c>
      <c r="B51" s="72">
        <v>1349</v>
      </c>
      <c r="C51" s="72">
        <v>1252</v>
      </c>
      <c r="D51" s="72">
        <v>1448</v>
      </c>
      <c r="E51" s="72">
        <v>1592</v>
      </c>
      <c r="G51" s="72">
        <v>1547</v>
      </c>
      <c r="I51" s="72">
        <v>1637</v>
      </c>
      <c r="J51" s="72">
        <v>0.81</v>
      </c>
      <c r="K51" s="72">
        <v>0.78</v>
      </c>
      <c r="L51" s="72">
        <v>0.84</v>
      </c>
      <c r="O51" s="72">
        <v>145184</v>
      </c>
    </row>
    <row r="52" spans="1:15" x14ac:dyDescent="0.2">
      <c r="A52" s="76">
        <v>43941</v>
      </c>
      <c r="B52" s="72">
        <v>1590</v>
      </c>
      <c r="C52" s="72">
        <v>1477</v>
      </c>
      <c r="D52" s="72">
        <v>1699</v>
      </c>
      <c r="E52" s="72">
        <v>1539</v>
      </c>
      <c r="G52" s="72">
        <v>1489</v>
      </c>
      <c r="I52" s="72">
        <v>1588</v>
      </c>
      <c r="J52" s="72">
        <v>0.8</v>
      </c>
      <c r="K52" s="72">
        <v>0.77</v>
      </c>
      <c r="L52" s="72">
        <v>0.83</v>
      </c>
      <c r="O52" s="72">
        <v>147065</v>
      </c>
    </row>
    <row r="53" spans="1:15" x14ac:dyDescent="0.2">
      <c r="A53" s="76">
        <v>43942</v>
      </c>
      <c r="B53" s="72">
        <v>1398</v>
      </c>
      <c r="C53" s="72">
        <v>1268</v>
      </c>
      <c r="D53" s="72">
        <v>1505</v>
      </c>
      <c r="E53" s="72">
        <v>1460</v>
      </c>
      <c r="G53" s="72">
        <v>1414</v>
      </c>
      <c r="I53" s="72">
        <v>1509</v>
      </c>
      <c r="J53" s="72">
        <v>0.78</v>
      </c>
      <c r="K53" s="72">
        <v>0.75</v>
      </c>
      <c r="L53" s="72">
        <v>0.81</v>
      </c>
      <c r="O53" s="72">
        <v>148291</v>
      </c>
    </row>
    <row r="54" spans="1:15" x14ac:dyDescent="0.2">
      <c r="A54" s="76">
        <v>43943</v>
      </c>
      <c r="B54" s="72">
        <v>1350</v>
      </c>
      <c r="C54" s="72">
        <v>1237</v>
      </c>
      <c r="D54" s="72">
        <v>1449</v>
      </c>
      <c r="E54" s="72">
        <v>1422</v>
      </c>
      <c r="G54" s="72">
        <v>1369</v>
      </c>
      <c r="I54" s="72">
        <v>1472</v>
      </c>
      <c r="J54" s="72">
        <v>0.82</v>
      </c>
      <c r="K54" s="72">
        <v>0.78</v>
      </c>
      <c r="L54" s="72">
        <v>0.85</v>
      </c>
      <c r="O54" s="72">
        <v>150648</v>
      </c>
    </row>
    <row r="55" spans="1:15" x14ac:dyDescent="0.2">
      <c r="A55" s="76">
        <v>43944</v>
      </c>
      <c r="B55" s="72">
        <v>1316</v>
      </c>
      <c r="C55" s="72">
        <v>1181</v>
      </c>
      <c r="D55" s="72">
        <v>1454</v>
      </c>
      <c r="E55" s="72">
        <v>1414</v>
      </c>
      <c r="G55" s="72">
        <v>1354</v>
      </c>
      <c r="I55" s="72">
        <v>1468</v>
      </c>
      <c r="J55" s="72">
        <v>0.89</v>
      </c>
      <c r="K55" s="72">
        <v>0.85</v>
      </c>
      <c r="L55" s="72">
        <v>0.93</v>
      </c>
      <c r="O55" s="72">
        <v>153129</v>
      </c>
    </row>
    <row r="56" spans="1:15" x14ac:dyDescent="0.2">
      <c r="A56" s="76">
        <v>43945</v>
      </c>
      <c r="B56" s="72">
        <v>1185</v>
      </c>
      <c r="C56" s="72">
        <v>1049</v>
      </c>
      <c r="D56" s="72">
        <v>1305</v>
      </c>
      <c r="E56" s="72">
        <v>1312</v>
      </c>
      <c r="G56" s="72">
        <v>1252</v>
      </c>
      <c r="I56" s="72">
        <v>1368</v>
      </c>
      <c r="J56" s="72">
        <v>0.85</v>
      </c>
      <c r="K56" s="72">
        <v>0.81</v>
      </c>
      <c r="L56" s="72">
        <v>0.91</v>
      </c>
      <c r="O56" s="72">
        <v>154999</v>
      </c>
    </row>
    <row r="57" spans="1:15" x14ac:dyDescent="0.2">
      <c r="A57" s="76">
        <v>43946</v>
      </c>
      <c r="B57" s="72">
        <v>1040</v>
      </c>
      <c r="C57" s="72">
        <v>909</v>
      </c>
      <c r="D57" s="72">
        <v>1187</v>
      </c>
      <c r="E57" s="72">
        <v>1223</v>
      </c>
      <c r="G57" s="72">
        <v>1154</v>
      </c>
      <c r="I57" s="72">
        <v>1283</v>
      </c>
      <c r="J57" s="72">
        <v>0.84</v>
      </c>
      <c r="K57" s="72">
        <v>0.78</v>
      </c>
      <c r="L57" s="72">
        <v>0.89</v>
      </c>
      <c r="O57" s="72">
        <v>156513</v>
      </c>
    </row>
    <row r="58" spans="1:15" x14ac:dyDescent="0.2">
      <c r="A58" s="76">
        <v>43947</v>
      </c>
      <c r="B58" s="72">
        <v>933</v>
      </c>
      <c r="C58" s="72">
        <v>802</v>
      </c>
      <c r="D58" s="72">
        <v>1063</v>
      </c>
      <c r="E58" s="72">
        <v>1118</v>
      </c>
      <c r="G58" s="72">
        <v>1058</v>
      </c>
      <c r="I58" s="72">
        <v>1183</v>
      </c>
      <c r="J58" s="72">
        <v>0.79</v>
      </c>
      <c r="K58" s="72">
        <v>0.74</v>
      </c>
      <c r="L58" s="72">
        <v>0.84</v>
      </c>
      <c r="O58" s="72">
        <v>157770</v>
      </c>
    </row>
    <row r="59" spans="1:15" x14ac:dyDescent="0.2">
      <c r="A59" s="76">
        <v>43948</v>
      </c>
      <c r="B59" s="72">
        <v>1083</v>
      </c>
      <c r="C59" s="72">
        <v>892</v>
      </c>
      <c r="D59" s="72">
        <v>1264</v>
      </c>
      <c r="E59" s="72">
        <v>1060</v>
      </c>
      <c r="G59" s="72">
        <v>985</v>
      </c>
      <c r="I59" s="72">
        <v>1135</v>
      </c>
      <c r="J59" s="72">
        <v>0.75</v>
      </c>
      <c r="K59" s="72">
        <v>0.69</v>
      </c>
      <c r="L59" s="72">
        <v>0.81</v>
      </c>
      <c r="O59" s="72">
        <v>158758</v>
      </c>
    </row>
    <row r="60" spans="1:15" x14ac:dyDescent="0.2">
      <c r="A60" s="76">
        <v>43949</v>
      </c>
      <c r="B60" s="72">
        <v>982</v>
      </c>
      <c r="C60" s="72">
        <v>784</v>
      </c>
      <c r="D60" s="72">
        <v>1219</v>
      </c>
      <c r="E60" s="72">
        <v>1010</v>
      </c>
      <c r="G60" s="72">
        <v>921</v>
      </c>
      <c r="I60" s="72">
        <v>1102</v>
      </c>
      <c r="J60" s="72">
        <v>0.77</v>
      </c>
      <c r="K60" s="72">
        <v>0.7</v>
      </c>
      <c r="L60" s="72">
        <v>0.86</v>
      </c>
      <c r="O60" s="72">
        <v>159912</v>
      </c>
    </row>
    <row r="61" spans="1:15" x14ac:dyDescent="0.2">
      <c r="A61" s="76">
        <v>43950</v>
      </c>
      <c r="B61" s="72">
        <v>817</v>
      </c>
      <c r="C61" s="72">
        <v>589</v>
      </c>
      <c r="D61" s="72">
        <v>1042</v>
      </c>
      <c r="E61" s="72">
        <v>954</v>
      </c>
      <c r="G61" s="72">
        <v>850</v>
      </c>
      <c r="I61" s="72">
        <v>1052</v>
      </c>
      <c r="J61" s="72">
        <v>0.78</v>
      </c>
      <c r="K61" s="72">
        <v>0.68</v>
      </c>
      <c r="L61" s="72">
        <v>0.87</v>
      </c>
      <c r="O61" s="72">
        <v>161539</v>
      </c>
    </row>
    <row r="62" spans="1:15" x14ac:dyDescent="0.2">
      <c r="A62" s="76">
        <v>43951</v>
      </c>
      <c r="B62" s="72">
        <v>726</v>
      </c>
      <c r="C62" s="72">
        <v>452</v>
      </c>
      <c r="D62" s="72">
        <v>999</v>
      </c>
      <c r="E62" s="72">
        <v>902</v>
      </c>
      <c r="G62" s="72">
        <v>778</v>
      </c>
      <c r="I62" s="72">
        <v>1009</v>
      </c>
      <c r="J62" s="72">
        <v>0.81</v>
      </c>
      <c r="K62" s="72">
        <v>0.68</v>
      </c>
      <c r="L62" s="72">
        <v>0.92</v>
      </c>
      <c r="O62" s="72">
        <v>163009</v>
      </c>
    </row>
    <row r="63" spans="1:15" x14ac:dyDescent="0.2">
      <c r="A63" s="76">
        <v>43952</v>
      </c>
      <c r="B63" s="72">
        <v>474</v>
      </c>
      <c r="C63" s="72">
        <v>271</v>
      </c>
      <c r="D63" s="72">
        <v>714</v>
      </c>
      <c r="E63" s="72">
        <v>750</v>
      </c>
      <c r="G63" s="72">
        <v>629</v>
      </c>
      <c r="I63" s="72">
        <v>872</v>
      </c>
      <c r="J63" s="72">
        <v>0.71</v>
      </c>
      <c r="K63" s="72">
        <v>0.59</v>
      </c>
      <c r="L63" s="72">
        <v>0.82</v>
      </c>
      <c r="O63" s="72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DGS</vt:lpstr>
      <vt:lpstr>data</vt:lpstr>
      <vt:lpstr>Regiões</vt:lpstr>
      <vt:lpstr>BEAR</vt:lpstr>
      <vt:lpstr>SIM</vt:lpstr>
      <vt:lpstr>Tabelle1</vt:lpstr>
      <vt:lpstr>Nowcast_R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2020-05-06T08:34:34Z</dcterms:modified>
</cp:coreProperties>
</file>