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ome\MesDocuments\JFK\Enseignement\ModulesRessources\Stages-Apprentissages\annee24_25\BUT2\DocumentsEvaluation2024-2025\"/>
    </mc:Choice>
  </mc:AlternateContent>
  <xr:revisionPtr revIDLastSave="0" documentId="13_ncr:1_{CE211C30-B84A-4FEF-AAD0-CDD840ABB88D}" xr6:coauthVersionLast="47" xr6:coauthVersionMax="47" xr10:uidLastSave="{00000000-0000-0000-0000-000000000000}"/>
  <bookViews>
    <workbookView xWindow="2916" yWindow="828" windowWidth="17232" windowHeight="12816" tabRatio="724" xr2:uid="{00000000-000D-0000-FFFF-FFFF00000000}"/>
  </bookViews>
  <sheets>
    <sheet name="Evaluation globale" sheetId="1" r:id="rId1"/>
    <sheet name="Rapport" sheetId="2" r:id="rId2"/>
    <sheet name="Soutenance" sheetId="5" r:id="rId3"/>
    <sheet name="Compétences" sheetId="4" r:id="rId4"/>
  </sheets>
  <definedNames>
    <definedName name="_xlnm.Print_Area" localSheetId="0">'Evaluation globale'!$A$1:$E$36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6" i="5"/>
  <c r="B8" i="5"/>
  <c r="B7" i="5"/>
  <c r="B5" i="5"/>
  <c r="B4" i="5"/>
  <c r="C3" i="5"/>
  <c r="E32" i="5" l="1"/>
  <c r="D32" i="5" s="1"/>
  <c r="C35" i="5" s="1"/>
  <c r="C32" i="5"/>
  <c r="E31" i="5"/>
  <c r="E30" i="5"/>
  <c r="E29" i="5"/>
  <c r="E28" i="5"/>
  <c r="E27" i="5"/>
  <c r="C27" i="5"/>
  <c r="D27" i="5" s="1"/>
  <c r="E26" i="5"/>
  <c r="E25" i="5"/>
  <c r="E24" i="5"/>
  <c r="C24" i="5"/>
  <c r="D24" i="5" s="1"/>
  <c r="E23" i="5"/>
  <c r="E22" i="5"/>
  <c r="E21" i="5"/>
  <c r="E20" i="5"/>
  <c r="E19" i="5" s="1"/>
  <c r="D19" i="5" s="1"/>
  <c r="C19" i="5"/>
  <c r="E18" i="5"/>
  <c r="E17" i="5"/>
  <c r="E16" i="5"/>
  <c r="E15" i="5"/>
  <c r="E14" i="5"/>
  <c r="E13" i="5"/>
  <c r="D13" i="5" s="1"/>
  <c r="C13" i="5"/>
  <c r="B4" i="4" l="1"/>
  <c r="B7" i="2"/>
  <c r="B6" i="2"/>
  <c r="B4" i="2"/>
  <c r="B3" i="2"/>
  <c r="B38" i="4"/>
  <c r="B27" i="2"/>
  <c r="D26" i="2"/>
  <c r="D25" i="2"/>
  <c r="D24" i="2"/>
  <c r="D23" i="2"/>
  <c r="D22" i="2"/>
  <c r="D21" i="2"/>
  <c r="D20" i="2"/>
  <c r="B19" i="2"/>
  <c r="D18" i="2"/>
  <c r="D11" i="2" s="1"/>
  <c r="D17" i="2"/>
  <c r="D16" i="2"/>
  <c r="D15" i="2"/>
  <c r="D14" i="2"/>
  <c r="D13" i="2"/>
  <c r="D12" i="2"/>
  <c r="B11" i="2"/>
  <c r="B29" i="1"/>
  <c r="E28" i="1"/>
  <c r="E27" i="1"/>
  <c r="E26" i="1" s="1"/>
  <c r="B26" i="1"/>
  <c r="B23" i="1"/>
  <c r="E22" i="1"/>
  <c r="E21" i="1"/>
  <c r="E20" i="1"/>
  <c r="E19" i="1"/>
  <c r="B18" i="1"/>
  <c r="E18" i="1" l="1"/>
  <c r="D18" i="1" s="1"/>
  <c r="D26" i="1"/>
  <c r="D19" i="2"/>
  <c r="C19" i="2" s="1"/>
  <c r="C11" i="2"/>
  <c r="D27" i="2"/>
  <c r="C27" i="2" s="1"/>
  <c r="B28" i="2" s="1"/>
  <c r="D24" i="1" s="1"/>
  <c r="E24" i="1" s="1"/>
  <c r="E25" i="1" l="1"/>
  <c r="E29" i="1" l="1"/>
  <c r="D29" i="1" s="1"/>
  <c r="B32" i="1" s="1"/>
  <c r="E23" i="1"/>
  <c r="D23" i="1" s="1"/>
</calcChain>
</file>

<file path=xl/sharedStrings.xml><?xml version="1.0" encoding="utf-8"?>
<sst xmlns="http://schemas.openxmlformats.org/spreadsheetml/2006/main" count="155" uniqueCount="135">
  <si>
    <t>Évaluation FINALE du stage BUT2 en entreprise</t>
  </si>
  <si>
    <t>Stagiaire :</t>
  </si>
  <si>
    <t>Nom Prénom</t>
  </si>
  <si>
    <t>Sujet du stage :</t>
  </si>
  <si>
    <t>Entreprise :</t>
  </si>
  <si>
    <t>Evaluateur en entreprise :</t>
  </si>
  <si>
    <t>Fonction de l'évaluateur :</t>
  </si>
  <si>
    <t>Tuteur enseignant :</t>
  </si>
  <si>
    <t>Autre membres du jury :</t>
  </si>
  <si>
    <t>Note</t>
  </si>
  <si>
    <t>Les notes attribuées dans les plages grisées sont évaluées par le tuteur à partir des trois sections du formulaire retourné par le maître de stage en entreprise. Les notes d'expression sont le report des résultats des feuilles d'évaluation spécifiques.</t>
  </si>
  <si>
    <t>Grille de notation du stage</t>
  </si>
  <si>
    <t>Critères</t>
  </si>
  <si>
    <t>Poids</t>
  </si>
  <si>
    <t>Notes sur 10</t>
  </si>
  <si>
    <t>Evaluation du travail en entreprise</t>
  </si>
  <si>
    <t>Savoirs-faire du stagiaire</t>
  </si>
  <si>
    <t>Rendus techniques (vue entr.)</t>
  </si>
  <si>
    <t>Qualité du travail réalisé (tuteur)</t>
  </si>
  <si>
    <t>Mise en oeuvre de la pédagogie</t>
  </si>
  <si>
    <t>Expression</t>
  </si>
  <si>
    <t>Note de rapport</t>
  </si>
  <si>
    <t>Note de soutenance</t>
  </si>
  <si>
    <t>Evaluation du comportement</t>
  </si>
  <si>
    <t>Savoir-être en entreprise</t>
  </si>
  <si>
    <t>Qualité de la relation avec le tuteur</t>
  </si>
  <si>
    <t>Bonus appliqué</t>
  </si>
  <si>
    <t>De 0 à +2</t>
  </si>
  <si>
    <t>Malus appliqué</t>
  </si>
  <si>
    <t>De 0 à -2</t>
  </si>
  <si>
    <t>NOTE FINALE DU STAGE sur 20</t>
  </si>
  <si>
    <t>Commentaire</t>
  </si>
  <si>
    <t>Evaluation du rapport de stage BUT2</t>
  </si>
  <si>
    <t>Grille de notation du rapport</t>
  </si>
  <si>
    <t>Forme, présentation du rapport</t>
  </si>
  <si>
    <t>Respect normes dept info : 1ère de couverture aux normes + 4ème de couverture (résumés + mots-clés)</t>
  </si>
  <si>
    <t>Table des matières : clarté, logique, paginée, titres numérotés et informatifs</t>
  </si>
  <si>
    <t>Volume du rapport adapté et équilibré</t>
  </si>
  <si>
    <t>Organisation globale du document : introduction, développement en +sieurs parties, conclusion</t>
  </si>
  <si>
    <t>Présentation aérée, illustrée, paginée, lisible (typographie)</t>
  </si>
  <si>
    <t>Niveau de français : syntaxe et vocabulaire</t>
  </si>
  <si>
    <t>Orthographe</t>
  </si>
  <si>
    <t>Fond, contenu du rapport</t>
  </si>
  <si>
    <t>Introduction : du général au particulier, annonce du plan, infos pertinentes</t>
  </si>
  <si>
    <t>Contexte : présentation de l'entreprise, service d'accueil, personne(s) référente(s)</t>
  </si>
  <si>
    <t>Présentation du sujet : pré-existant, problème posé, démarche de résolution</t>
  </si>
  <si>
    <t>Méthodes de développement informatique, outils, réalisation : présentation de la partie technique</t>
  </si>
  <si>
    <t>Organisation du travail, gestion de projet</t>
  </si>
  <si>
    <t>Conclusion : bilan complet et synthétique + prolongements</t>
  </si>
  <si>
    <t>Résumé (français + anglais) en 4ème de couverture : pertinence des infos + présence des mots-clés</t>
  </si>
  <si>
    <t>NOTE FINALE DU RAPPORT sur 20</t>
  </si>
  <si>
    <t>Evaluation de la soutenance de stage BUT2</t>
  </si>
  <si>
    <t>Grille de notation de la soutenance</t>
  </si>
  <si>
    <t>Pertinence des réponses aux questions</t>
  </si>
  <si>
    <t>Prestation orale</t>
  </si>
  <si>
    <t>Supports visuels de PAO</t>
  </si>
  <si>
    <t>Diapositive de couverture</t>
  </si>
  <si>
    <t>NOTE FINALE DE SOUTENANCE sur 20</t>
  </si>
  <si>
    <t>Compétences acquises durant le stage BUT2</t>
  </si>
  <si>
    <t>Liste des apprentissages critiques par compétence pour le S4 et valables pour les parcours A et B</t>
  </si>
  <si>
    <t>Compétence 1 : Partir des exigences et aller jusqu'à une application complète (ci-dessous les apprentissages critiques, AC)</t>
  </si>
  <si>
    <t>Élaborer et implémenter les spécifications fonctionnelles et non fonctionnelles à partir des exigences</t>
  </si>
  <si>
    <r>
      <t xml:space="preserve">Cette </t>
    </r>
    <r>
      <rPr>
        <b/>
        <sz val="11"/>
        <color theme="1"/>
        <rFont val="Arial1"/>
      </rPr>
      <t>compétence 1</t>
    </r>
    <r>
      <rPr>
        <sz val="11"/>
        <color rgb="FF000000"/>
        <rFont val="Arial"/>
        <family val="2"/>
      </rPr>
      <t xml:space="preserve"> est évaluée sur base du paragraphe « Acquis de compétences » du rapport de stage</t>
    </r>
  </si>
  <si>
    <t>Appliquer des principes d'accessibilité et d'ergonomie</t>
  </si>
  <si>
    <t>Adopter de bonnes pratiques de conception et de programmation</t>
  </si>
  <si>
    <t>Vérifier et valider la qualité de l'application par les tests</t>
  </si>
  <si>
    <t>Compétence 2 : Sélectionner les algorithmes adéquats pour répondre à un problème donné</t>
  </si>
  <si>
    <t>Choisir des structures de données complexes adaptées au problème</t>
  </si>
  <si>
    <t>Utiliser des techniques algorithmiques adaptées pour des problèmes complexes</t>
  </si>
  <si>
    <t>Comprendre les enjeux et moyens de sécurisation des données et du code</t>
  </si>
  <si>
    <t>Évaluer l'impact environnemental et sociétal des solutions proposées</t>
  </si>
  <si>
    <t>Compétence 3 : Déployer des services dans une architecture réseau</t>
  </si>
  <si>
    <t>Concevoir et développer des applications communicantes</t>
  </si>
  <si>
    <t>Utiliser des serveurs et des services réseaux virtualisés</t>
  </si>
  <si>
    <t>Sécuriser les services et données d'un système</t>
  </si>
  <si>
    <t>Compétence 4 : Optimiser une base de données, interagir avec une application et mettre en oeuvre la sécurité</t>
  </si>
  <si>
    <t>Optimiser les modèles de données de l'entreprise</t>
  </si>
  <si>
    <r>
      <t xml:space="preserve">Cette </t>
    </r>
    <r>
      <rPr>
        <b/>
        <sz val="11"/>
        <color rgb="FF000000"/>
        <rFont val="Arial"/>
        <family val="2"/>
      </rPr>
      <t>compétence 4</t>
    </r>
    <r>
      <rPr>
        <sz val="11"/>
        <color rgb="FF000000"/>
        <rFont val="Arial"/>
        <family val="2"/>
      </rPr>
      <t xml:space="preserve"> est évaluée sur base du paragraphe « Acquis de compétences » du rapport de stage</t>
    </r>
  </si>
  <si>
    <t>Assurer la confidentialité des données (intégrité et sécurité)</t>
  </si>
  <si>
    <t>Organiser la restitution de données à travers la programmation et la visualisation</t>
  </si>
  <si>
    <t>Manipuler des données hétérogènes</t>
  </si>
  <si>
    <t>Compétence 5 : Appliquer une démarche de suivi de projet en fonction des besoins métiers des clients et des utilisateurs</t>
  </si>
  <si>
    <t>Identifier les processus présents dans une organisation en vue d'améliorer les systèmes d'information</t>
  </si>
  <si>
    <r>
      <t xml:space="preserve">Cette </t>
    </r>
    <r>
      <rPr>
        <b/>
        <sz val="11"/>
        <color rgb="FF000000"/>
        <rFont val="Arial"/>
        <family val="2"/>
      </rPr>
      <t>compétence 5</t>
    </r>
    <r>
      <rPr>
        <sz val="11"/>
        <color rgb="FF000000"/>
        <rFont val="Arial"/>
        <family val="2"/>
      </rPr>
      <t xml:space="preserve"> est évaluée sur base de la démarche « suivi de projet » présentée lors de la </t>
    </r>
    <r>
      <rPr>
        <b/>
        <sz val="11"/>
        <color rgb="FF000000"/>
        <rFont val="Arial"/>
        <family val="2"/>
      </rPr>
      <t>soutenance</t>
    </r>
    <r>
      <rPr>
        <sz val="11"/>
        <color rgb="FF000000"/>
        <rFont val="Arial"/>
        <family val="2"/>
      </rPr>
      <t xml:space="preserve"> de stage</t>
    </r>
  </si>
  <si>
    <t>Formaliser les besoins du client et de l'utilisateur</t>
  </si>
  <si>
    <t>Identifier les critères de faisabilité d'un projet informatique</t>
  </si>
  <si>
    <t>Définir et mettre en oeuvre une démarche de suivi de projet</t>
  </si>
  <si>
    <t>Compétence 6 : Situer son rôle et ses missions au sein d'une équipe informatique</t>
  </si>
  <si>
    <t>Comprendre la diversité, la structure et la dimension de l'informatique dans une organisation (ESN, DSI)</t>
  </si>
  <si>
    <r>
      <t xml:space="preserve">Pour évaluer cette </t>
    </r>
    <r>
      <rPr>
        <b/>
        <sz val="11"/>
        <color rgb="FF000000"/>
        <rFont val="Arial"/>
        <family val="2"/>
      </rPr>
      <t>compétence 6</t>
    </r>
    <r>
      <rPr>
        <sz val="11"/>
        <color rgb="FF000000"/>
        <rFont val="Arial"/>
        <family val="2"/>
      </rPr>
      <t xml:space="preserve"> il faut simplement reporter la note « savoir-être » donnée par l’entreprise pour le stage</t>
    </r>
  </si>
  <si>
    <t>Appliquer une démarche pour intégrer une équipe informatique au sein d'une organisation</t>
  </si>
  <si>
    <t>Mobiliser les compétences interpersonnelles pour intégrer une équipe informatique</t>
  </si>
  <si>
    <t>Rendre compte de son activité professionnelle</t>
  </si>
  <si>
    <t>NOTE FINALE sur 20</t>
  </si>
  <si>
    <t>Cette note n’est volontairement PAS intégrée dans la note de stage</t>
  </si>
  <si>
    <r>
      <t xml:space="preserve">Cette </t>
    </r>
    <r>
      <rPr>
        <b/>
        <sz val="11"/>
        <color theme="1"/>
        <rFont val="Arial1"/>
      </rPr>
      <t>compétence 2</t>
    </r>
    <r>
      <rPr>
        <sz val="11"/>
        <color rgb="FF000000"/>
        <rFont val="Arial"/>
        <family val="2"/>
      </rPr>
      <t xml:space="preserve"> est évaluée automatiquement par une moyenne des notes des ressources en rapport avec les AC (moyenne des notes R3.02 et R3.09, merci de rentrer cette moyenne </t>
    </r>
    <r>
      <rPr>
        <b/>
        <sz val="11"/>
        <color rgb="FF000000"/>
        <rFont val="Arial"/>
        <family val="2"/>
      </rPr>
      <t>sur 10 pts</t>
    </r>
    <r>
      <rPr>
        <sz val="11"/>
        <color rgb="FF000000"/>
        <rFont val="Arial"/>
        <family val="2"/>
      </rPr>
      <t>)</t>
    </r>
  </si>
  <si>
    <r>
      <t xml:space="preserve">Apprentissages critiques évalués notamment sur la base du paragraphe « Acquis de compétences » du rapport de stage
</t>
    </r>
    <r>
      <rPr>
        <b/>
        <sz val="11"/>
        <color rgb="FF000000"/>
        <rFont val="Arial"/>
        <family val="2"/>
      </rPr>
      <t>Il doit nécessairement y avoir un descriptif dans le rapport même si il n'y a pas eu cette compétence en stage. Il faut dans ce cas imaginer une proposition de mission mettant en oeuvre cette compétence.</t>
    </r>
  </si>
  <si>
    <t>Fond de l'exposé oral</t>
  </si>
  <si>
    <t>Notes sur 20</t>
  </si>
  <si>
    <t>Aspects Techniques</t>
  </si>
  <si>
    <t>Présentation de la méthode et de la technique de développement mise en œuvre pour réaliser la mission</t>
  </si>
  <si>
    <t>Présent</t>
  </si>
  <si>
    <t>MALUS "Temps de parole" sur 25 minutes</t>
  </si>
  <si>
    <t>MALUS "Orthographe" (nombre de fautes)</t>
  </si>
  <si>
    <t>Présent (oui / non / visio)</t>
  </si>
  <si>
    <r>
      <t xml:space="preserve">Cette </t>
    </r>
    <r>
      <rPr>
        <b/>
        <sz val="11"/>
        <color theme="1"/>
        <rFont val="Arial1"/>
      </rPr>
      <t>compétence 3</t>
    </r>
    <r>
      <rPr>
        <sz val="11"/>
        <color rgb="FF000000"/>
        <rFont val="Arial"/>
        <family val="2"/>
      </rPr>
      <t xml:space="preserve"> est évaluée sur base du paragraphe « Acquis de compétences » du rapport de stage où un seul AC (Apprentissage Critique) parmi les 3 doit être développé</t>
    </r>
  </si>
  <si>
    <t>Introduction + Plan</t>
  </si>
  <si>
    <t>Bonne accroche + titres non génériques et informatifs</t>
  </si>
  <si>
    <t>Mission</t>
  </si>
  <si>
    <t>Contexte et objectifs de la (des) mission(s) bien décrits (introduction en entonnoir : de l'entreprise à la mission) et qualité du travail de vulgarisation de la mission</t>
  </si>
  <si>
    <t>Gestion de projet</t>
  </si>
  <si>
    <t>Existe et bien développée</t>
  </si>
  <si>
    <t>Conclusion</t>
  </si>
  <si>
    <t>Bilan de la mission, apports du stage, perspectives, regard critique de l'étudiant</t>
  </si>
  <si>
    <t>Réponses aux questions</t>
  </si>
  <si>
    <t>Méthode</t>
  </si>
  <si>
    <t>Résultats</t>
  </si>
  <si>
    <t>Présentation des résultats et d'une (éventuelle) démonstration convaincante (démonstration bien préparée)</t>
  </si>
  <si>
    <t>Mise en perspective</t>
  </si>
  <si>
    <t>Prise de recul par rapport au travail accompli : choix techniques, résultats</t>
  </si>
  <si>
    <t>Illustrations</t>
  </si>
  <si>
    <t>Schémas et figures aident à comprendre</t>
  </si>
  <si>
    <t>Eloquence</t>
  </si>
  <si>
    <t>Pas récité, pas hésitant, regard, gestes appropriés, déplacements, voix posée et volume adapté</t>
  </si>
  <si>
    <t>Français de bon niveau : pas de mots familiers, pas de mots parasites (euh), pas d'anglicisme inapproprié, vocabulaire adapté</t>
  </si>
  <si>
    <t>Tous les éléments présents : logo entreprise, logo IUT, noms des tuteurs, titre du stage, dates de stage</t>
  </si>
  <si>
    <t>Organisation</t>
  </si>
  <si>
    <t>Plan logique, clair, simple, fil d'ariane obligatoire pour identifier l'état d'avancement + numéro de page sur chaque diapositive</t>
  </si>
  <si>
    <t>Mise en page</t>
  </si>
  <si>
    <t>« Non répétitive », recherche personnelle, esthétique agréable</t>
  </si>
  <si>
    <t>Lisibilité</t>
  </si>
  <si>
    <t>Textes lisibles /  schémas et figures clairs</t>
  </si>
  <si>
    <t>-0,5 pt si &gt; 27 min. ou &lt; 23 min.</t>
  </si>
  <si>
    <t>-1 pt à partir de 2 fautes</t>
  </si>
  <si>
    <t>oui / non / visio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</si>
</sst>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C];[Red]&quot;-&quot;#,##0.00&quot; &quot;[$€-40C]"/>
  </numFmts>
  <fonts count="54">
    <font>
      <sz val="11"/>
      <color theme="1"/>
      <name val="Arial1"/>
    </font>
    <font>
      <sz val="11"/>
      <color theme="1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i/>
      <sz val="16"/>
      <color theme="1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b/>
      <i/>
      <u/>
      <sz val="11"/>
      <color theme="1"/>
      <name val="Arial1"/>
    </font>
    <font>
      <sz val="10"/>
      <color theme="1"/>
      <name val="Arial1"/>
    </font>
    <font>
      <b/>
      <sz val="18"/>
      <color rgb="FF000000"/>
      <name val="Times"/>
    </font>
    <font>
      <sz val="10"/>
      <color rgb="FF000000"/>
      <name val="Arial1"/>
    </font>
    <font>
      <sz val="12"/>
      <color rgb="FF000000"/>
      <name val="Arial"/>
      <family val="2"/>
    </font>
    <font>
      <sz val="12"/>
      <color rgb="FF000000"/>
      <name val="Times"/>
    </font>
    <font>
      <b/>
      <sz val="12"/>
      <color rgb="FF000000"/>
      <name val="Arial3"/>
    </font>
    <font>
      <sz val="12"/>
      <color theme="1"/>
      <name val="Arial1"/>
    </font>
    <font>
      <i/>
      <sz val="12"/>
      <color rgb="FF000000"/>
      <name val="Arial"/>
      <family val="2"/>
    </font>
    <font>
      <sz val="9"/>
      <color rgb="FF000000"/>
      <name val="Arial"/>
      <family val="2"/>
    </font>
    <font>
      <i/>
      <sz val="10"/>
      <color rgb="FF000000"/>
      <name val="Times New Roman Italic"/>
    </font>
    <font>
      <sz val="11"/>
      <color rgb="FF000000"/>
      <name val="Helvetica"/>
    </font>
    <font>
      <i/>
      <sz val="9"/>
      <color rgb="FF000000"/>
      <name val="Times New Roman1"/>
    </font>
    <font>
      <sz val="10"/>
      <color rgb="FF000000"/>
      <name val="Times"/>
    </font>
    <font>
      <b/>
      <sz val="12"/>
      <color rgb="FF000000"/>
      <name val="Times"/>
    </font>
    <font>
      <b/>
      <sz val="11"/>
      <color rgb="FF0000FF"/>
      <name val="Times"/>
    </font>
    <font>
      <b/>
      <sz val="12"/>
      <color rgb="FF0000FF"/>
      <name val="Helvetica"/>
    </font>
    <font>
      <sz val="9"/>
      <color rgb="FFCCFFFF"/>
      <name val="Helvetica"/>
    </font>
    <font>
      <b/>
      <sz val="10"/>
      <color rgb="FF0000FF"/>
      <name val="Arial2"/>
    </font>
    <font>
      <sz val="11"/>
      <color rgb="FF000000"/>
      <name val="Times"/>
    </font>
    <font>
      <sz val="10"/>
      <color rgb="FF000000"/>
      <name val="Helvetica"/>
    </font>
    <font>
      <sz val="12"/>
      <color rgb="FF000000"/>
      <name val="Helvetica"/>
    </font>
    <font>
      <sz val="10"/>
      <color rgb="FF000000"/>
      <name val="Arial2"/>
    </font>
    <font>
      <b/>
      <sz val="11"/>
      <color rgb="FF000000"/>
      <name val="Times"/>
    </font>
    <font>
      <b/>
      <sz val="12"/>
      <color rgb="FF000000"/>
      <name val="Helvetica"/>
    </font>
    <font>
      <b/>
      <sz val="13"/>
      <color rgb="FF000000"/>
      <name val="Helvetica"/>
    </font>
    <font>
      <sz val="10"/>
      <color rgb="FF000000"/>
      <name val="Arial"/>
      <family val="2"/>
    </font>
    <font>
      <b/>
      <sz val="13"/>
      <color rgb="FF000000"/>
      <name val="Times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1"/>
    </font>
    <font>
      <b/>
      <sz val="11"/>
      <color rgb="FF000000"/>
      <name val="Arial"/>
      <family val="2"/>
    </font>
    <font>
      <b/>
      <sz val="13"/>
      <color rgb="FF000000"/>
      <name val="Arial"/>
      <family val="2"/>
    </font>
    <font>
      <sz val="9"/>
      <color rgb="FFCCFFFF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6E6E6"/>
        <bgColor rgb="FFE6E6E6"/>
      </patternFill>
    </fill>
    <fill>
      <patternFill patternType="solid">
        <fgColor rgb="FF00B8FF"/>
        <bgColor rgb="FF00B8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2">
    <xf numFmtId="0" fontId="0" fillId="0" borderId="0"/>
    <xf numFmtId="0" fontId="14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9" fillId="0" borderId="0"/>
    <xf numFmtId="0" fontId="10" fillId="0" borderId="0"/>
    <xf numFmtId="0" fontId="11" fillId="0" borderId="0"/>
    <xf numFmtId="0" fontId="8" fillId="0" borderId="0">
      <alignment horizontal="center" textRotation="90"/>
    </xf>
    <xf numFmtId="0" fontId="12" fillId="0" borderId="0"/>
    <xf numFmtId="0" fontId="13" fillId="8" borderId="0"/>
    <xf numFmtId="0" fontId="15" fillId="0" borderId="0"/>
    <xf numFmtId="164" fontId="15" fillId="0" borderId="0"/>
    <xf numFmtId="0" fontId="1" fillId="0" borderId="0"/>
    <xf numFmtId="0" fontId="1" fillId="0" borderId="0"/>
    <xf numFmtId="0" fontId="4" fillId="0" borderId="0"/>
  </cellStyleXfs>
  <cellXfs count="134">
    <xf numFmtId="0" fontId="0" fillId="0" borderId="0" xfId="0"/>
    <xf numFmtId="0" fontId="18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0" applyFont="1"/>
    <xf numFmtId="0" fontId="23" fillId="0" borderId="0" xfId="0" applyFont="1" applyFill="1" applyBorder="1" applyAlignment="1" applyProtection="1">
      <alignment horizontal="right" wrapText="1"/>
      <protection locked="0"/>
    </xf>
    <xf numFmtId="0" fontId="19" fillId="0" borderId="0" xfId="0" applyFont="1" applyFill="1" applyBorder="1" applyAlignment="1" applyProtection="1">
      <alignment horizontal="right" vertical="center" wrapText="1"/>
      <protection locked="0"/>
    </xf>
    <xf numFmtId="0" fontId="20" fillId="0" borderId="0" xfId="0" applyFont="1" applyFill="1" applyBorder="1" applyAlignment="1">
      <alignment horizontal="right" vertical="center" wrapText="1"/>
    </xf>
    <xf numFmtId="0" fontId="24" fillId="0" borderId="0" xfId="0" applyFont="1" applyFill="1" applyBorder="1" applyAlignment="1" applyProtection="1">
      <alignment horizontal="left" vertical="center" wrapText="1"/>
      <protection locked="0"/>
    </xf>
    <xf numFmtId="0" fontId="25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 applyProtection="1">
      <alignment horizontal="left" vertical="center" wrapText="1"/>
      <protection locked="0"/>
    </xf>
    <xf numFmtId="0" fontId="28" fillId="0" borderId="0" xfId="0" applyFont="1" applyFill="1" applyBorder="1" applyAlignment="1">
      <alignment horizontal="center" vertical="center" wrapText="1"/>
    </xf>
    <xf numFmtId="0" fontId="29" fillId="10" borderId="3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29" fillId="10" borderId="6" xfId="0" applyFont="1" applyFill="1" applyBorder="1" applyAlignment="1">
      <alignment horizontal="center" vertical="center" wrapText="1"/>
    </xf>
    <xf numFmtId="0" fontId="29" fillId="10" borderId="7" xfId="0" applyFont="1" applyFill="1" applyBorder="1" applyAlignment="1">
      <alignment horizontal="center" vertical="center" wrapText="1"/>
    </xf>
    <xf numFmtId="0" fontId="30" fillId="11" borderId="8" xfId="0" applyFont="1" applyFill="1" applyBorder="1" applyAlignment="1">
      <alignment vertical="center" wrapText="1"/>
    </xf>
    <xf numFmtId="0" fontId="31" fillId="11" borderId="2" xfId="0" applyFont="1" applyFill="1" applyBorder="1" applyAlignment="1">
      <alignment horizontal="center" vertical="center" wrapText="1"/>
    </xf>
    <xf numFmtId="0" fontId="32" fillId="11" borderId="1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vertical="center" wrapText="1"/>
    </xf>
    <xf numFmtId="0" fontId="34" fillId="9" borderId="8" xfId="0" applyFont="1" applyFill="1" applyBorder="1" applyAlignment="1">
      <alignment horizontal="left" vertical="center" wrapText="1" indent="3"/>
    </xf>
    <xf numFmtId="0" fontId="35" fillId="11" borderId="2" xfId="0" applyFont="1" applyFill="1" applyBorder="1" applyAlignment="1" applyProtection="1">
      <alignment horizontal="center" vertical="center" wrapText="1"/>
      <protection hidden="1"/>
    </xf>
    <xf numFmtId="0" fontId="36" fillId="9" borderId="2" xfId="0" applyFont="1" applyFill="1" applyBorder="1" applyAlignment="1" applyProtection="1">
      <alignment horizontal="center" vertical="center" wrapText="1"/>
      <protection locked="0"/>
    </xf>
    <xf numFmtId="0" fontId="34" fillId="0" borderId="8" xfId="0" applyFont="1" applyFill="1" applyBorder="1" applyAlignment="1">
      <alignment horizontal="left" vertical="center" wrapText="1" indent="3"/>
    </xf>
    <xf numFmtId="0" fontId="36" fillId="0" borderId="2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Fill="1" applyBorder="1" applyAlignment="1">
      <alignment vertical="center" wrapText="1"/>
    </xf>
    <xf numFmtId="0" fontId="36" fillId="11" borderId="2" xfId="0" applyFont="1" applyFill="1" applyBorder="1" applyAlignment="1" applyProtection="1">
      <alignment horizontal="center" vertical="center" wrapText="1"/>
      <protection locked="0"/>
    </xf>
    <xf numFmtId="0" fontId="38" fillId="11" borderId="11" xfId="0" applyFont="1" applyFill="1" applyBorder="1" applyAlignment="1">
      <alignment horizontal="right" vertical="center" wrapText="1"/>
    </xf>
    <xf numFmtId="0" fontId="40" fillId="11" borderId="13" xfId="0" applyFont="1" applyFill="1" applyBorder="1" applyAlignment="1" applyProtection="1">
      <alignment horizontal="center" vertical="center" wrapText="1"/>
      <protection locked="0"/>
    </xf>
    <xf numFmtId="0" fontId="32" fillId="11" borderId="14" xfId="0" applyFont="1" applyFill="1" applyBorder="1" applyAlignment="1">
      <alignment horizontal="center" vertical="center" wrapText="1"/>
    </xf>
    <xf numFmtId="0" fontId="38" fillId="11" borderId="9" xfId="0" applyFont="1" applyFill="1" applyBorder="1" applyAlignment="1">
      <alignment horizontal="left" vertical="center" wrapText="1" indent="3"/>
    </xf>
    <xf numFmtId="0" fontId="38" fillId="11" borderId="12" xfId="0" applyFont="1" applyFill="1" applyBorder="1" applyAlignment="1">
      <alignment horizontal="left" vertical="center" wrapText="1" indent="3"/>
    </xf>
    <xf numFmtId="0" fontId="36" fillId="11" borderId="13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>
      <alignment horizontal="right" vertical="center" wrapText="1"/>
    </xf>
    <xf numFmtId="0" fontId="36" fillId="0" borderId="0" xfId="0" applyFont="1" applyFill="1" applyBorder="1" applyAlignment="1" applyProtection="1">
      <alignment horizontal="center" vertical="center" wrapText="1"/>
      <protection hidden="1"/>
    </xf>
    <xf numFmtId="0" fontId="36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34" fillId="0" borderId="16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righ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 applyProtection="1">
      <alignment horizontal="left" vertical="center" wrapText="1"/>
      <protection locked="0"/>
    </xf>
    <xf numFmtId="0" fontId="30" fillId="11" borderId="9" xfId="0" applyFont="1" applyFill="1" applyBorder="1" applyAlignment="1">
      <alignment vertical="center" wrapText="1"/>
    </xf>
    <xf numFmtId="0" fontId="31" fillId="11" borderId="2" xfId="0" applyFont="1" applyFill="1" applyBorder="1" applyAlignment="1" applyProtection="1">
      <alignment horizontal="center" vertical="center" wrapText="1"/>
      <protection hidden="1"/>
    </xf>
    <xf numFmtId="0" fontId="34" fillId="0" borderId="9" xfId="0" applyFont="1" applyFill="1" applyBorder="1" applyAlignment="1">
      <alignment horizontal="left" vertical="center" wrapText="1" indent="3"/>
    </xf>
    <xf numFmtId="0" fontId="38" fillId="11" borderId="12" xfId="0" applyFont="1" applyFill="1" applyBorder="1" applyAlignment="1">
      <alignment horizontal="right" vertical="center" wrapText="1"/>
    </xf>
    <xf numFmtId="0" fontId="39" fillId="11" borderId="13" xfId="0" applyFont="1" applyFill="1" applyBorder="1" applyAlignment="1" applyProtection="1">
      <alignment horizontal="center" vertical="center" wrapText="1"/>
      <protection hidden="1"/>
    </xf>
    <xf numFmtId="0" fontId="39" fillId="11" borderId="13" xfId="0" applyFont="1" applyFill="1" applyBorder="1" applyAlignment="1" applyProtection="1">
      <alignment horizontal="center" vertical="center" wrapText="1"/>
      <protection locked="0"/>
    </xf>
    <xf numFmtId="0" fontId="42" fillId="10" borderId="3" xfId="0" applyFont="1" applyFill="1" applyBorder="1" applyAlignment="1">
      <alignment horizontal="center" vertical="center" wrapText="1"/>
    </xf>
    <xf numFmtId="0" fontId="16" fillId="0" borderId="0" xfId="0" applyFont="1"/>
    <xf numFmtId="0" fontId="51" fillId="10" borderId="3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vertical="center" wrapText="1"/>
    </xf>
    <xf numFmtId="0" fontId="45" fillId="0" borderId="15" xfId="0" applyFont="1" applyFill="1" applyBorder="1" applyAlignment="1">
      <alignment vertical="center" wrapText="1"/>
    </xf>
    <xf numFmtId="0" fontId="41" fillId="0" borderId="16" xfId="0" applyFont="1" applyFill="1" applyBorder="1" applyAlignment="1">
      <alignment vertical="center" wrapText="1"/>
    </xf>
    <xf numFmtId="0" fontId="41" fillId="0" borderId="17" xfId="0" applyFont="1" applyFill="1" applyBorder="1" applyAlignment="1">
      <alignment vertical="center" wrapText="1"/>
    </xf>
    <xf numFmtId="0" fontId="47" fillId="11" borderId="2" xfId="0" applyFont="1" applyFill="1" applyBorder="1" applyAlignment="1" applyProtection="1">
      <alignment horizontal="center" vertical="center" wrapText="1"/>
      <protection hidden="1"/>
    </xf>
    <xf numFmtId="0" fontId="47" fillId="11" borderId="2" xfId="0" applyFont="1" applyFill="1" applyBorder="1" applyAlignment="1">
      <alignment horizontal="center" vertical="center" wrapText="1"/>
    </xf>
    <xf numFmtId="0" fontId="52" fillId="11" borderId="10" xfId="0" applyFont="1" applyFill="1" applyBorder="1" applyAlignment="1">
      <alignment horizontal="center" vertical="center" wrapText="1"/>
    </xf>
    <xf numFmtId="0" fontId="41" fillId="11" borderId="2" xfId="0" applyFont="1" applyFill="1" applyBorder="1" applyAlignment="1" applyProtection="1">
      <alignment horizontal="center" vertical="center" wrapText="1"/>
      <protection hidden="1"/>
    </xf>
    <xf numFmtId="0" fontId="50" fillId="11" borderId="12" xfId="0" applyFont="1" applyFill="1" applyBorder="1" applyAlignment="1">
      <alignment horizontal="right" vertical="center" wrapText="1"/>
    </xf>
    <xf numFmtId="0" fontId="45" fillId="11" borderId="13" xfId="0" applyFont="1" applyFill="1" applyBorder="1" applyAlignment="1" applyProtection="1">
      <alignment horizontal="center" vertical="center" wrapText="1"/>
      <protection hidden="1"/>
    </xf>
    <xf numFmtId="0" fontId="45" fillId="11" borderId="13" xfId="0" applyFont="1" applyFill="1" applyBorder="1" applyAlignment="1" applyProtection="1">
      <alignment horizontal="center" vertical="center" wrapText="1"/>
      <protection locked="0"/>
    </xf>
    <xf numFmtId="0" fontId="52" fillId="11" borderId="14" xfId="0" applyFont="1" applyFill="1" applyBorder="1" applyAlignment="1">
      <alignment horizontal="center" vertical="center" wrapText="1"/>
    </xf>
    <xf numFmtId="0" fontId="45" fillId="11" borderId="20" xfId="0" applyFont="1" applyFill="1" applyBorder="1" applyAlignment="1" applyProtection="1">
      <alignment horizontal="center" vertical="center" wrapText="1"/>
      <protection locked="0"/>
    </xf>
    <xf numFmtId="0" fontId="52" fillId="11" borderId="21" xfId="0" applyFont="1" applyFill="1" applyBorder="1" applyAlignment="1">
      <alignment horizontal="center" vertical="center" wrapText="1"/>
    </xf>
    <xf numFmtId="0" fontId="50" fillId="11" borderId="19" xfId="0" applyFont="1" applyFill="1" applyBorder="1" applyAlignment="1">
      <alignment horizontal="center" vertical="center" wrapText="1"/>
    </xf>
    <xf numFmtId="0" fontId="52" fillId="11" borderId="23" xfId="0" applyFont="1" applyFill="1" applyBorder="1" applyAlignment="1">
      <alignment horizontal="center" vertical="center" wrapText="1"/>
    </xf>
    <xf numFmtId="0" fontId="50" fillId="11" borderId="22" xfId="0" applyFont="1" applyFill="1" applyBorder="1" applyAlignment="1" applyProtection="1">
      <alignment horizontal="center" vertical="center" wrapText="1"/>
      <protection hidden="1"/>
    </xf>
    <xf numFmtId="0" fontId="45" fillId="11" borderId="22" xfId="0" applyFont="1" applyFill="1" applyBorder="1" applyAlignment="1" applyProtection="1">
      <alignment horizontal="center" vertical="center" wrapText="1"/>
      <protection locked="0"/>
    </xf>
    <xf numFmtId="0" fontId="45" fillId="10" borderId="5" xfId="0" applyFont="1" applyFill="1" applyBorder="1" applyAlignment="1">
      <alignment horizontal="center" vertical="center" wrapText="1"/>
    </xf>
    <xf numFmtId="0" fontId="45" fillId="10" borderId="6" xfId="0" applyFont="1" applyFill="1" applyBorder="1" applyAlignment="1">
      <alignment horizontal="center" vertical="center" wrapText="1"/>
    </xf>
    <xf numFmtId="0" fontId="0" fillId="0" borderId="0" xfId="0"/>
    <xf numFmtId="0" fontId="46" fillId="11" borderId="9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 applyProtection="1">
      <alignment horizontal="left"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0" applyFont="1" applyAlignment="1" applyProtection="1">
      <alignment vertical="center" wrapText="1"/>
      <protection locked="0"/>
    </xf>
    <xf numFmtId="0" fontId="53" fillId="0" borderId="24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left" vertical="center" wrapText="1"/>
      <protection locked="0"/>
    </xf>
    <xf numFmtId="0" fontId="45" fillId="10" borderId="25" xfId="0" applyFont="1" applyFill="1" applyBorder="1" applyAlignment="1">
      <alignment horizontal="center" vertical="center" wrapText="1"/>
    </xf>
    <xf numFmtId="0" fontId="46" fillId="11" borderId="26" xfId="0" applyFont="1" applyFill="1" applyBorder="1" applyAlignment="1">
      <alignment vertical="center" wrapText="1"/>
    </xf>
    <xf numFmtId="0" fontId="48" fillId="0" borderId="9" xfId="0" applyFont="1" applyBorder="1" applyAlignment="1">
      <alignment horizontal="left" vertical="center" wrapText="1" indent="3"/>
    </xf>
    <xf numFmtId="0" fontId="48" fillId="0" borderId="26" xfId="0" applyFont="1" applyBorder="1" applyAlignment="1">
      <alignment horizontal="left" vertical="center" wrapText="1" indent="3"/>
    </xf>
    <xf numFmtId="0" fontId="19" fillId="0" borderId="2" xfId="0" applyFont="1" applyBorder="1" applyAlignment="1" applyProtection="1">
      <alignment horizontal="center" vertical="center" wrapText="1"/>
      <protection locked="0"/>
    </xf>
    <xf numFmtId="0" fontId="50" fillId="11" borderId="27" xfId="0" applyFont="1" applyFill="1" applyBorder="1" applyAlignment="1">
      <alignment horizontal="right" vertical="center" wrapText="1"/>
    </xf>
    <xf numFmtId="49" fontId="50" fillId="11" borderId="28" xfId="0" applyNumberFormat="1" applyFont="1" applyFill="1" applyBorder="1" applyAlignment="1">
      <alignment horizontal="center" vertical="center" wrapText="1"/>
    </xf>
    <xf numFmtId="49" fontId="50" fillId="11" borderId="22" xfId="0" applyNumberFormat="1" applyFont="1" applyFill="1" applyBorder="1" applyAlignment="1" applyProtection="1">
      <alignment horizontal="center" vertical="center" wrapText="1"/>
      <protection hidden="1"/>
    </xf>
    <xf numFmtId="0" fontId="38" fillId="0" borderId="0" xfId="0" applyFont="1" applyAlignment="1">
      <alignment horizontal="right" vertical="center" wrapText="1"/>
    </xf>
    <xf numFmtId="0" fontId="36" fillId="0" borderId="0" xfId="0" applyFont="1" applyAlignment="1" applyProtection="1">
      <alignment horizontal="center" vertical="center" wrapText="1"/>
      <protection hidden="1"/>
    </xf>
    <xf numFmtId="0" fontId="36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45" fillId="0" borderId="0" xfId="0" applyFont="1" applyAlignment="1" applyProtection="1">
      <alignment vertical="center" wrapText="1"/>
      <protection locked="0"/>
    </xf>
    <xf numFmtId="0" fontId="19" fillId="0" borderId="24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0" fontId="43" fillId="0" borderId="2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 applyProtection="1">
      <alignment horizontal="right" vertical="center" wrapText="1"/>
      <protection locked="0"/>
    </xf>
    <xf numFmtId="0" fontId="0" fillId="0" borderId="0" xfId="0" applyFill="1" applyBorder="1" applyAlignment="1">
      <alignment vertical="center"/>
    </xf>
    <xf numFmtId="0" fontId="0" fillId="0" borderId="0" xfId="0"/>
    <xf numFmtId="0" fontId="35" fillId="11" borderId="2" xfId="0" applyFont="1" applyFill="1" applyBorder="1" applyAlignment="1" applyProtection="1">
      <alignment horizontal="center" vertical="center" wrapText="1"/>
      <protection hidden="1"/>
    </xf>
    <xf numFmtId="0" fontId="27" fillId="9" borderId="2" xfId="0" applyFont="1" applyFill="1" applyBorder="1" applyAlignment="1">
      <alignment horizontal="left" vertical="center" wrapText="1" indent="1"/>
    </xf>
    <xf numFmtId="0" fontId="29" fillId="10" borderId="3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31" fillId="11" borderId="9" xfId="0" applyFont="1" applyFill="1" applyBorder="1" applyAlignment="1">
      <alignment horizontal="center" vertical="center" wrapText="1"/>
    </xf>
    <xf numFmtId="0" fontId="38" fillId="11" borderId="12" xfId="0" applyFont="1" applyFill="1" applyBorder="1" applyAlignment="1">
      <alignment horizontal="left" vertical="center" wrapText="1" indent="3"/>
    </xf>
    <xf numFmtId="0" fontId="40" fillId="12" borderId="3" xfId="0" applyFont="1" applyFill="1" applyBorder="1" applyAlignment="1" applyProtection="1">
      <alignment horizontal="center" vertical="center" wrapText="1"/>
      <protection hidden="1"/>
    </xf>
    <xf numFmtId="0" fontId="0" fillId="11" borderId="18" xfId="0" applyFill="1" applyBorder="1" applyAlignment="1">
      <alignment vertical="center"/>
    </xf>
    <xf numFmtId="0" fontId="39" fillId="11" borderId="12" xfId="0" applyFont="1" applyFill="1" applyBorder="1" applyAlignment="1">
      <alignment horizontal="center" vertical="center" wrapText="1"/>
    </xf>
    <xf numFmtId="0" fontId="38" fillId="11" borderId="9" xfId="0" applyFont="1" applyFill="1" applyBorder="1" applyAlignment="1">
      <alignment horizontal="left" vertical="center" wrapText="1" indent="3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43" fillId="0" borderId="2" xfId="0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right" vertical="center" wrapText="1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45" fillId="10" borderId="3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0" fillId="10" borderId="5" xfId="0" applyFill="1" applyBorder="1"/>
    <xf numFmtId="0" fontId="45" fillId="10" borderId="4" xfId="0" applyFont="1" applyFill="1" applyBorder="1" applyAlignment="1">
      <alignment horizontal="center" vertical="center" wrapText="1"/>
    </xf>
    <xf numFmtId="0" fontId="46" fillId="11" borderId="9" xfId="0" applyFont="1" applyFill="1" applyBorder="1" applyAlignment="1">
      <alignment vertical="center" wrapText="1"/>
    </xf>
    <xf numFmtId="0" fontId="47" fillId="11" borderId="8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left" vertical="center" wrapText="1" indent="3"/>
    </xf>
    <xf numFmtId="0" fontId="48" fillId="0" borderId="8" xfId="0" applyFont="1" applyFill="1" applyBorder="1" applyAlignment="1" applyProtection="1">
      <alignment horizontal="center" vertical="center" wrapText="1"/>
      <protection locked="0"/>
    </xf>
    <xf numFmtId="0" fontId="0" fillId="11" borderId="12" xfId="0" applyFill="1" applyBorder="1"/>
    <xf numFmtId="0" fontId="0" fillId="11" borderId="11" xfId="0" applyFill="1" applyBorder="1"/>
    <xf numFmtId="0" fontId="51" fillId="12" borderId="3" xfId="0" applyFont="1" applyFill="1" applyBorder="1" applyAlignment="1" applyProtection="1">
      <alignment horizontal="center" vertical="center" wrapText="1"/>
      <protection hidden="1"/>
    </xf>
    <xf numFmtId="0" fontId="50" fillId="0" borderId="0" xfId="0" applyFont="1" applyFill="1" applyBorder="1" applyAlignment="1">
      <alignment horizontal="center" vertical="center" wrapText="1"/>
    </xf>
  </cellXfs>
  <cellStyles count="22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(user)" xfId="11" xr:uid="{00000000-0005-0000-0000-000009000000}"/>
    <cellStyle name="Heading 1" xfId="12" xr:uid="{00000000-0005-0000-0000-00000A000000}"/>
    <cellStyle name="Heading 2" xfId="13" xr:uid="{00000000-0005-0000-0000-00000B000000}"/>
    <cellStyle name="Heading1" xfId="14" xr:uid="{00000000-0005-0000-0000-00000C000000}"/>
    <cellStyle name="Hyperlink" xfId="15" xr:uid="{00000000-0005-0000-0000-00000D000000}"/>
    <cellStyle name="Neutral" xfId="16" xr:uid="{00000000-0005-0000-0000-00000E000000}"/>
    <cellStyle name="Normal" xfId="0" builtinId="0" customBuiltin="1"/>
    <cellStyle name="Note" xfId="1" builtinId="10" customBuiltin="1"/>
    <cellStyle name="Result" xfId="17" xr:uid="{00000000-0005-0000-0000-000011000000}"/>
    <cellStyle name="Result2" xfId="18" xr:uid="{00000000-0005-0000-0000-000012000000}"/>
    <cellStyle name="Status" xfId="19" xr:uid="{00000000-0005-0000-0000-000013000000}"/>
    <cellStyle name="Text" xfId="20" xr:uid="{00000000-0005-0000-0000-000014000000}"/>
    <cellStyle name="Warning" xfId="21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38"/>
  <sheetViews>
    <sheetView tabSelected="1" workbookViewId="0">
      <selection sqref="A1:E1"/>
    </sheetView>
  </sheetViews>
  <sheetFormatPr baseColWidth="10" defaultRowHeight="13.8"/>
  <cols>
    <col min="1" max="1" width="33.09765625" customWidth="1"/>
    <col min="2" max="2" width="13.5" customWidth="1"/>
    <col min="3" max="3" width="5.59765625" customWidth="1"/>
    <col min="4" max="4" width="24" customWidth="1"/>
    <col min="5" max="5" width="6.09765625" customWidth="1"/>
    <col min="6" max="6" width="10.09765625" customWidth="1"/>
    <col min="7" max="7" width="11.69921875" customWidth="1"/>
    <col min="8" max="64" width="10.09765625" customWidth="1"/>
  </cols>
  <sheetData>
    <row r="1" spans="1:64" ht="22.8">
      <c r="A1" s="104" t="s">
        <v>0</v>
      </c>
      <c r="B1" s="104"/>
      <c r="C1" s="104"/>
      <c r="D1" s="104"/>
      <c r="E1" s="10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22.8">
      <c r="A2" s="2"/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6">
      <c r="A3" s="3" t="s">
        <v>1</v>
      </c>
      <c r="B3" s="4"/>
      <c r="C3" s="105" t="s">
        <v>2</v>
      </c>
      <c r="D3" s="105"/>
      <c r="E3" s="10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">
      <c r="A4" s="3" t="s">
        <v>3</v>
      </c>
      <c r="B4" s="106"/>
      <c r="C4" s="106"/>
      <c r="D4" s="106"/>
      <c r="E4" s="10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">
      <c r="A5" s="3"/>
      <c r="B5" s="106"/>
      <c r="C5" s="106"/>
      <c r="D5" s="106"/>
      <c r="E5" s="10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5">
      <c r="A6" s="3" t="s">
        <v>4</v>
      </c>
      <c r="B6" s="103"/>
      <c r="C6" s="103"/>
      <c r="D6" s="103"/>
      <c r="E6" s="10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15.6" thickBot="1">
      <c r="A7" s="3" t="s">
        <v>5</v>
      </c>
      <c r="B7" s="107"/>
      <c r="C7" s="107"/>
      <c r="D7" s="107"/>
      <c r="E7" s="10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ht="20.25" customHeight="1" thickBot="1">
      <c r="A8" s="3"/>
      <c r="B8" s="5"/>
      <c r="C8" s="6"/>
      <c r="D8" s="7" t="s">
        <v>104</v>
      </c>
      <c r="E8" s="10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ht="15">
      <c r="A9" s="3" t="s">
        <v>6</v>
      </c>
      <c r="B9" s="103"/>
      <c r="C9" s="103"/>
      <c r="D9" s="103"/>
      <c r="E9" s="10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ht="15">
      <c r="A10" s="3" t="s">
        <v>7</v>
      </c>
      <c r="B10" s="103"/>
      <c r="C10" s="103"/>
      <c r="D10" s="103"/>
      <c r="E10" s="10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ht="15">
      <c r="A11" s="3" t="s">
        <v>8</v>
      </c>
      <c r="B11" s="103"/>
      <c r="C11" s="103"/>
      <c r="D11" s="103"/>
      <c r="E11" s="10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ht="15.6">
      <c r="A12" s="8"/>
      <c r="B12" s="8"/>
      <c r="C12" s="9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>
      <c r="A13" s="10" t="s">
        <v>9</v>
      </c>
      <c r="B13" s="10"/>
      <c r="C13" s="11"/>
      <c r="D13" s="11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ht="36.6" customHeight="1">
      <c r="A14" s="109" t="s">
        <v>10</v>
      </c>
      <c r="B14" s="109"/>
      <c r="C14" s="109"/>
      <c r="D14" s="109"/>
      <c r="E14" s="10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ht="14.4" thickBot="1">
      <c r="A15" s="12"/>
      <c r="B15" s="12"/>
      <c r="C15" s="12"/>
      <c r="D15" s="12"/>
      <c r="E15" s="1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ht="27" customHeight="1" thickBot="1">
      <c r="A16" s="110" t="s">
        <v>11</v>
      </c>
      <c r="B16" s="110"/>
      <c r="C16" s="110"/>
      <c r="D16" s="110"/>
      <c r="E16" s="11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ht="40.65" customHeight="1">
      <c r="A17" s="14" t="s">
        <v>12</v>
      </c>
      <c r="B17" s="111" t="s">
        <v>13</v>
      </c>
      <c r="C17" s="111"/>
      <c r="D17" s="16" t="s">
        <v>14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ht="21" customHeight="1">
      <c r="A18" s="18" t="s">
        <v>15</v>
      </c>
      <c r="B18" s="112">
        <f>SUM(B19:B22)</f>
        <v>10</v>
      </c>
      <c r="C18" s="112"/>
      <c r="D18" s="19">
        <f>E18/B18</f>
        <v>0</v>
      </c>
      <c r="E18" s="20">
        <f>SUM(E19:E22)</f>
        <v>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 spans="1:64" ht="21" customHeight="1">
      <c r="A19" s="22" t="s">
        <v>17</v>
      </c>
      <c r="B19" s="108">
        <v>4</v>
      </c>
      <c r="C19" s="108"/>
      <c r="D19" s="24"/>
      <c r="E19" s="20">
        <f>D19*B19</f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ht="21" customHeight="1">
      <c r="A20" s="22" t="s">
        <v>16</v>
      </c>
      <c r="B20" s="108">
        <v>2</v>
      </c>
      <c r="C20" s="108"/>
      <c r="D20" s="24"/>
      <c r="E20" s="20">
        <f>D20*B20</f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ht="21" customHeight="1">
      <c r="A21" s="25" t="s">
        <v>18</v>
      </c>
      <c r="B21" s="108">
        <v>3</v>
      </c>
      <c r="C21" s="108"/>
      <c r="D21" s="26"/>
      <c r="E21" s="20">
        <f>D21*B21</f>
        <v>0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</row>
    <row r="22" spans="1:64" ht="21" customHeight="1">
      <c r="A22" s="25" t="s">
        <v>19</v>
      </c>
      <c r="B22" s="108">
        <v>1</v>
      </c>
      <c r="C22" s="108"/>
      <c r="D22" s="26"/>
      <c r="E22" s="20">
        <f>D22*B22</f>
        <v>0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</row>
    <row r="23" spans="1:64" ht="21" customHeight="1">
      <c r="A23" s="18" t="s">
        <v>20</v>
      </c>
      <c r="B23" s="112">
        <f>SUM(B24:B25)</f>
        <v>7</v>
      </c>
      <c r="C23" s="112"/>
      <c r="D23" s="19">
        <f>E23/B23</f>
        <v>0</v>
      </c>
      <c r="E23" s="20">
        <f>SUM(E24:E25)</f>
        <v>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 spans="1:64" ht="21" customHeight="1">
      <c r="A24" s="25" t="s">
        <v>21</v>
      </c>
      <c r="B24" s="108">
        <v>4</v>
      </c>
      <c r="C24" s="108"/>
      <c r="D24" s="28">
        <f>Rapport!B28/2</f>
        <v>0</v>
      </c>
      <c r="E24" s="20">
        <f>D24*B24</f>
        <v>0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 ht="21" customHeight="1">
      <c r="A25" s="25" t="s">
        <v>22</v>
      </c>
      <c r="B25" s="108">
        <v>3</v>
      </c>
      <c r="C25" s="108"/>
      <c r="D25" s="28">
        <f>Soutenance!C35/2</f>
        <v>0</v>
      </c>
      <c r="E25" s="20">
        <f>D25*B25</f>
        <v>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</row>
    <row r="26" spans="1:64" ht="21" customHeight="1">
      <c r="A26" s="18" t="s">
        <v>23</v>
      </c>
      <c r="B26" s="112">
        <f>SUM(B27:B28)</f>
        <v>3</v>
      </c>
      <c r="C26" s="112"/>
      <c r="D26" s="19">
        <f>E26/B26</f>
        <v>0</v>
      </c>
      <c r="E26" s="20">
        <f>SUM(E27:E28)</f>
        <v>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</row>
    <row r="27" spans="1:64" ht="21" customHeight="1">
      <c r="A27" s="22" t="s">
        <v>24</v>
      </c>
      <c r="B27" s="108">
        <v>2</v>
      </c>
      <c r="C27" s="108"/>
      <c r="D27" s="24"/>
      <c r="E27" s="20">
        <f>D27*B27</f>
        <v>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</row>
    <row r="28" spans="1:64" ht="21" customHeight="1">
      <c r="A28" s="25" t="s">
        <v>25</v>
      </c>
      <c r="B28" s="108">
        <v>1</v>
      </c>
      <c r="C28" s="108"/>
      <c r="D28" s="26"/>
      <c r="E28" s="20">
        <f>D28*B28</f>
        <v>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</row>
    <row r="29" spans="1:64" ht="21" customHeight="1" thickBot="1">
      <c r="A29" s="29"/>
      <c r="B29" s="116">
        <f>SUM(B27:B28)+SUM(B19:B22)+SUM(B24:B25)</f>
        <v>20</v>
      </c>
      <c r="C29" s="116"/>
      <c r="D29" s="30">
        <f>E29/B29</f>
        <v>0</v>
      </c>
      <c r="E29" s="31">
        <f>SUM(E27:E28)+SUM(E19:E22)+SUM(E24:E25)</f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21" customHeight="1">
      <c r="A30" s="32" t="s">
        <v>26</v>
      </c>
      <c r="B30" s="117" t="s">
        <v>27</v>
      </c>
      <c r="C30" s="117"/>
      <c r="D30" s="28"/>
      <c r="E30" s="2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23.85" customHeight="1" thickBot="1">
      <c r="A31" s="33" t="s">
        <v>28</v>
      </c>
      <c r="B31" s="113" t="s">
        <v>29</v>
      </c>
      <c r="C31" s="113"/>
      <c r="D31" s="34"/>
      <c r="E31" s="3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27.75" customHeight="1" thickBot="1">
      <c r="A32" s="13" t="s">
        <v>30</v>
      </c>
      <c r="B32" s="114">
        <f>D29*2+D31+D30</f>
        <v>0</v>
      </c>
      <c r="C32" s="114"/>
      <c r="D32" s="114"/>
      <c r="E32" s="114"/>
      <c r="F32" s="1"/>
      <c r="G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15">
      <c r="A33" s="35"/>
      <c r="B33" s="35"/>
      <c r="C33" s="36"/>
      <c r="D33" s="37"/>
      <c r="E33" s="3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15.6" thickBot="1">
      <c r="A34" s="38"/>
      <c r="B34" s="38"/>
      <c r="C34" s="37"/>
      <c r="D34" s="37"/>
      <c r="E34" s="3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15.6">
      <c r="A35" s="39" t="s">
        <v>31</v>
      </c>
      <c r="B35" s="40"/>
      <c r="C35" s="41"/>
      <c r="D35" s="41"/>
      <c r="E35" s="4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ht="63" customHeight="1" thickBot="1">
      <c r="A36" s="115"/>
      <c r="B36" s="115"/>
      <c r="C36" s="115"/>
      <c r="D36" s="115"/>
      <c r="E36" s="11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>
      <c r="A37" s="43"/>
      <c r="B37" s="4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>
      <c r="A38" s="44"/>
      <c r="B38" s="4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</sheetData>
  <mergeCells count="27">
    <mergeCell ref="B31:C31"/>
    <mergeCell ref="B32:E32"/>
    <mergeCell ref="A36:E36"/>
    <mergeCell ref="B25:C25"/>
    <mergeCell ref="B26:C26"/>
    <mergeCell ref="B27:C27"/>
    <mergeCell ref="B28:C28"/>
    <mergeCell ref="B29:C29"/>
    <mergeCell ref="B30:C30"/>
    <mergeCell ref="B24:C24"/>
    <mergeCell ref="B10:E10"/>
    <mergeCell ref="B11:E11"/>
    <mergeCell ref="A14:E14"/>
    <mergeCell ref="A16:E16"/>
    <mergeCell ref="B17:C17"/>
    <mergeCell ref="B18:C18"/>
    <mergeCell ref="B19:C19"/>
    <mergeCell ref="B20:C20"/>
    <mergeCell ref="B21:C21"/>
    <mergeCell ref="B22:C22"/>
    <mergeCell ref="B23:C23"/>
    <mergeCell ref="B9:E9"/>
    <mergeCell ref="A1:E1"/>
    <mergeCell ref="C3:E3"/>
    <mergeCell ref="B4:E5"/>
    <mergeCell ref="B6:E6"/>
    <mergeCell ref="B7:E7"/>
  </mergeCells>
  <printOptions horizontalCentered="1" verticalCentered="1"/>
  <pageMargins left="0.59055118110236227" right="0.59055118110236227" top="0.62992125984251968" bottom="0.62992125984251968" header="0.39370078740157483" footer="0.39370078740157483"/>
  <pageSetup paperSize="9" scale="99" pageOrder="overThenDown" orientation="portrait" cellComments="asDisplayed" useFirstPageNumber="1" r:id="rId1"/>
  <headerFooter differentOddEven="1" alignWithMargins="0">
    <oddHeader>&amp;R&amp;10UBS - IUT de Vannes Dept Informatique</oddHeader>
    <oddFooter>&amp;L&amp;10Année 2024-2025&amp;CPage &amp;P&amp;R&amp;10&amp;D</oddFooter>
    <evenFooter>&amp;R&amp;10&amp;D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L33"/>
  <sheetViews>
    <sheetView workbookViewId="0">
      <selection sqref="A1:D1"/>
    </sheetView>
  </sheetViews>
  <sheetFormatPr baseColWidth="10" defaultRowHeight="13.8"/>
  <cols>
    <col min="1" max="1" width="37.5" customWidth="1"/>
    <col min="2" max="2" width="6.09765625" customWidth="1"/>
    <col min="3" max="3" width="23.8984375" customWidth="1"/>
    <col min="4" max="4" width="9" customWidth="1"/>
    <col min="5" max="64" width="10.09765625" customWidth="1"/>
  </cols>
  <sheetData>
    <row r="1" spans="1:64" ht="22.8">
      <c r="A1" s="104" t="s">
        <v>32</v>
      </c>
      <c r="B1" s="104"/>
      <c r="C1" s="104"/>
      <c r="D1" s="10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>
      <c r="A2" s="12"/>
      <c r="B2" s="12"/>
      <c r="C2" s="12"/>
      <c r="D2" s="1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6">
      <c r="A3" s="3" t="s">
        <v>1</v>
      </c>
      <c r="B3" s="105" t="str">
        <f>'Evaluation globale'!C3</f>
        <v>Nom Prénom</v>
      </c>
      <c r="C3" s="105"/>
      <c r="D3" s="10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">
      <c r="A4" s="3" t="s">
        <v>3</v>
      </c>
      <c r="B4" s="118">
        <f>'Evaluation globale'!B4</f>
        <v>0</v>
      </c>
      <c r="C4" s="118"/>
      <c r="D4" s="11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">
      <c r="A5" s="45"/>
      <c r="B5" s="118"/>
      <c r="C5" s="118"/>
      <c r="D5" s="11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5">
      <c r="A6" s="3" t="s">
        <v>4</v>
      </c>
      <c r="B6" s="118">
        <f>'Evaluation globale'!B6</f>
        <v>0</v>
      </c>
      <c r="C6" s="118"/>
      <c r="D6" s="11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15">
      <c r="A7" s="3" t="s">
        <v>7</v>
      </c>
      <c r="B7" s="118">
        <f>'Evaluation globale'!B10</f>
        <v>0</v>
      </c>
      <c r="C7" s="118"/>
      <c r="D7" s="11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ht="16.2" thickBot="1">
      <c r="A8" s="4"/>
      <c r="B8" s="46"/>
      <c r="C8" s="46"/>
      <c r="D8" s="4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ht="27" customHeight="1" thickBot="1">
      <c r="A9" s="110" t="s">
        <v>33</v>
      </c>
      <c r="B9" s="110"/>
      <c r="C9" s="110"/>
      <c r="D9" s="11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ht="15.6">
      <c r="A10" s="15" t="s">
        <v>12</v>
      </c>
      <c r="B10" s="16" t="s">
        <v>13</v>
      </c>
      <c r="C10" s="16" t="s">
        <v>14</v>
      </c>
      <c r="D10" s="1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ht="15.6">
      <c r="A11" s="47" t="s">
        <v>34</v>
      </c>
      <c r="B11" s="48">
        <f>SUM(B12:B18)</f>
        <v>6</v>
      </c>
      <c r="C11" s="19">
        <f>D11/B11</f>
        <v>0</v>
      </c>
      <c r="D11" s="20">
        <f>SUM(D12:D18)</f>
        <v>0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</row>
    <row r="12" spans="1:64" ht="41.4">
      <c r="A12" s="49" t="s">
        <v>35</v>
      </c>
      <c r="B12" s="23">
        <v>0.5</v>
      </c>
      <c r="C12" s="26"/>
      <c r="D12" s="20">
        <f t="shared" ref="D12:D18" si="0">C12*B12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ht="27.6">
      <c r="A13" s="49" t="s">
        <v>36</v>
      </c>
      <c r="B13" s="23">
        <v>1</v>
      </c>
      <c r="C13" s="26"/>
      <c r="D13" s="20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ht="15">
      <c r="A14" s="49" t="s">
        <v>37</v>
      </c>
      <c r="B14" s="23">
        <v>0.5</v>
      </c>
      <c r="C14" s="26"/>
      <c r="D14" s="20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ht="41.4">
      <c r="A15" s="49" t="s">
        <v>38</v>
      </c>
      <c r="B15" s="23">
        <v>1</v>
      </c>
      <c r="C15" s="26"/>
      <c r="D15" s="20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ht="27.6">
      <c r="A16" s="49" t="s">
        <v>39</v>
      </c>
      <c r="B16" s="23">
        <v>1</v>
      </c>
      <c r="C16" s="26"/>
      <c r="D16" s="20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ht="15">
      <c r="A17" s="49" t="s">
        <v>40</v>
      </c>
      <c r="B17" s="23">
        <v>1</v>
      </c>
      <c r="C17" s="26"/>
      <c r="D17" s="20">
        <f t="shared" si="0"/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ht="15">
      <c r="A18" s="49" t="s">
        <v>41</v>
      </c>
      <c r="B18" s="23">
        <v>1</v>
      </c>
      <c r="C18" s="26"/>
      <c r="D18" s="20">
        <f t="shared" si="0"/>
        <v>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</row>
    <row r="19" spans="1:64" ht="15.6">
      <c r="A19" s="47" t="s">
        <v>42</v>
      </c>
      <c r="B19" s="48">
        <f>SUM(B20:B26)</f>
        <v>14</v>
      </c>
      <c r="C19" s="19">
        <f>D19/B19</f>
        <v>0</v>
      </c>
      <c r="D19" s="20">
        <f>SUM(D20:D26)</f>
        <v>0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1:64" ht="27.6">
      <c r="A20" s="49" t="s">
        <v>43</v>
      </c>
      <c r="B20" s="23">
        <v>1</v>
      </c>
      <c r="C20" s="26"/>
      <c r="D20" s="20">
        <f t="shared" ref="D20:D26" si="1">C20*B20</f>
        <v>0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</row>
    <row r="21" spans="1:64" ht="27.6">
      <c r="A21" s="49" t="s">
        <v>44</v>
      </c>
      <c r="B21" s="23">
        <v>2</v>
      </c>
      <c r="C21" s="26"/>
      <c r="D21" s="20">
        <f t="shared" si="1"/>
        <v>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</row>
    <row r="22" spans="1:64" ht="27.6">
      <c r="A22" s="49" t="s">
        <v>45</v>
      </c>
      <c r="B22" s="23">
        <v>3</v>
      </c>
      <c r="C22" s="26"/>
      <c r="D22" s="20">
        <f t="shared" si="1"/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1:64" ht="41.4">
      <c r="A23" s="49" t="s">
        <v>46</v>
      </c>
      <c r="B23" s="23">
        <v>4</v>
      </c>
      <c r="C23" s="26"/>
      <c r="D23" s="20">
        <f t="shared" si="1"/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 spans="1:64" ht="15">
      <c r="A24" s="49" t="s">
        <v>47</v>
      </c>
      <c r="B24" s="23">
        <v>2</v>
      </c>
      <c r="C24" s="26"/>
      <c r="D24" s="20">
        <f t="shared" si="1"/>
        <v>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 ht="27.6">
      <c r="A25" s="49" t="s">
        <v>48</v>
      </c>
      <c r="B25" s="23">
        <v>1.5</v>
      </c>
      <c r="C25" s="26"/>
      <c r="D25" s="20">
        <f t="shared" si="1"/>
        <v>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</row>
    <row r="26" spans="1:64" ht="41.4">
      <c r="A26" s="49" t="s">
        <v>49</v>
      </c>
      <c r="B26" s="23">
        <v>0.5</v>
      </c>
      <c r="C26" s="26"/>
      <c r="D26" s="20">
        <f t="shared" si="1"/>
        <v>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</row>
    <row r="27" spans="1:64" ht="16.2" thickBot="1">
      <c r="A27" s="50"/>
      <c r="B27" s="51">
        <f>SUM(B12:B18)+SUM(B20:B26)</f>
        <v>20</v>
      </c>
      <c r="C27" s="52">
        <f>D27/B27</f>
        <v>0</v>
      </c>
      <c r="D27" s="31">
        <f>SUM(D12:D18)+SUM(D20:D26)</f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34.200000000000003" thickBot="1">
      <c r="A28" s="53" t="s">
        <v>50</v>
      </c>
      <c r="B28" s="114">
        <f>C27*2</f>
        <v>0</v>
      </c>
      <c r="C28" s="114"/>
      <c r="D28" s="11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ht="15">
      <c r="A29" s="35"/>
      <c r="B29" s="36"/>
      <c r="C29" s="37"/>
      <c r="D29" s="3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15.6" thickBot="1">
      <c r="A30" s="38"/>
      <c r="B30" s="37"/>
      <c r="C30" s="37"/>
      <c r="D30" s="3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15.6">
      <c r="A31" s="39" t="s">
        <v>31</v>
      </c>
      <c r="B31" s="41"/>
      <c r="C31" s="41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63" customHeight="1" thickBot="1">
      <c r="A32" s="115"/>
      <c r="B32" s="115"/>
      <c r="C32" s="115"/>
      <c r="D32" s="11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>
      <c r="A33" s="4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</sheetData>
  <mergeCells count="8">
    <mergeCell ref="B28:D28"/>
    <mergeCell ref="A32:D32"/>
    <mergeCell ref="A1:D1"/>
    <mergeCell ref="B3:D3"/>
    <mergeCell ref="B4:D5"/>
    <mergeCell ref="B6:D6"/>
    <mergeCell ref="B7:D7"/>
    <mergeCell ref="A9:D9"/>
  </mergeCells>
  <printOptions horizontalCentered="1" verticalCentered="1"/>
  <pageMargins left="0" right="0" top="0.43307086614173229" bottom="0.82677165354330717" header="0.19685039370078741" footer="0.39370078740157483"/>
  <pageSetup paperSize="9" pageOrder="overThenDown" orientation="portrait" r:id="rId1"/>
  <headerFooter>
    <oddHeader>&amp;RUBS - IUT de Vannes Dept Informatique</oddHeader>
    <oddFooter xml:space="preserve">&amp;LAnnée 2024-2025&amp;CPage 2&amp;R&amp;D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24CC-7EA4-459B-8725-EBAAE90133CE}">
  <sheetPr>
    <pageSetUpPr fitToPage="1"/>
  </sheetPr>
  <dimension ref="A1:E39"/>
  <sheetViews>
    <sheetView zoomScale="80" zoomScaleNormal="80" workbookViewId="0">
      <selection sqref="A1:E1"/>
    </sheetView>
  </sheetViews>
  <sheetFormatPr baseColWidth="10" defaultRowHeight="13.8"/>
  <cols>
    <col min="1" max="1" width="30.19921875" customWidth="1"/>
    <col min="2" max="2" width="41.09765625" customWidth="1"/>
    <col min="4" max="4" width="14.3984375" customWidth="1"/>
    <col min="5" max="5" width="8.3984375" customWidth="1"/>
  </cols>
  <sheetData>
    <row r="1" spans="1:5" ht="22.8">
      <c r="A1" s="119" t="s">
        <v>51</v>
      </c>
      <c r="B1" s="119"/>
      <c r="C1" s="119"/>
      <c r="D1" s="119"/>
      <c r="E1" s="119"/>
    </row>
    <row r="2" spans="1:5">
      <c r="A2" s="78"/>
      <c r="B2" s="78"/>
      <c r="C2" s="78"/>
      <c r="D2" s="78"/>
      <c r="E2" s="78"/>
    </row>
    <row r="3" spans="1:5" ht="15.6">
      <c r="A3" s="79" t="s">
        <v>1</v>
      </c>
      <c r="B3" s="79"/>
      <c r="C3" s="120" t="str">
        <f>'Evaluation globale'!C3</f>
        <v>Nom Prénom</v>
      </c>
      <c r="D3" s="120"/>
      <c r="E3" s="120"/>
    </row>
    <row r="4" spans="1:5" ht="15">
      <c r="A4" s="79" t="s">
        <v>4</v>
      </c>
      <c r="B4" s="79">
        <f>'Evaluation globale'!B6</f>
        <v>0</v>
      </c>
      <c r="C4" s="121"/>
      <c r="D4" s="121"/>
      <c r="E4" s="121"/>
    </row>
    <row r="5" spans="1:5" ht="16.2" thickBot="1">
      <c r="A5" s="79" t="s">
        <v>5</v>
      </c>
      <c r="B5" s="79">
        <f>'Evaluation globale'!B7</f>
        <v>0</v>
      </c>
      <c r="C5" s="80"/>
      <c r="D5" s="101" t="s">
        <v>101</v>
      </c>
      <c r="E5" s="81"/>
    </row>
    <row r="6" spans="1:5" ht="21.75" customHeight="1" thickBot="1">
      <c r="A6" s="79"/>
      <c r="B6" s="79"/>
      <c r="C6" s="80"/>
      <c r="D6" s="82" t="s">
        <v>134</v>
      </c>
      <c r="E6" s="83">
        <f>'Evaluation globale'!E8</f>
        <v>0</v>
      </c>
    </row>
    <row r="7" spans="1:5" ht="15">
      <c r="A7" s="79" t="s">
        <v>7</v>
      </c>
      <c r="B7" s="79">
        <f>'Evaluation globale'!B10</f>
        <v>0</v>
      </c>
      <c r="C7" s="121"/>
      <c r="D7" s="121"/>
      <c r="E7" s="121"/>
    </row>
    <row r="8" spans="1:5" ht="15">
      <c r="A8" s="79" t="s">
        <v>8</v>
      </c>
      <c r="B8" s="79">
        <f>'Evaluation globale'!B11</f>
        <v>0</v>
      </c>
      <c r="C8" s="121"/>
      <c r="D8" s="121"/>
      <c r="E8" s="121"/>
    </row>
    <row r="9" spans="1:5">
      <c r="A9" s="76"/>
      <c r="B9" s="76"/>
      <c r="C9" s="84"/>
      <c r="D9" s="84"/>
      <c r="E9" s="84"/>
    </row>
    <row r="10" spans="1:5" ht="14.4" thickBot="1">
      <c r="A10" s="78"/>
      <c r="B10" s="78"/>
      <c r="C10" s="78"/>
      <c r="D10" s="78"/>
      <c r="E10" s="78"/>
    </row>
    <row r="11" spans="1:5" ht="16.2" thickBot="1">
      <c r="A11" s="122" t="s">
        <v>52</v>
      </c>
      <c r="B11" s="122"/>
      <c r="C11" s="122"/>
      <c r="D11" s="122"/>
      <c r="E11" s="122"/>
    </row>
    <row r="12" spans="1:5" ht="15.6">
      <c r="A12" s="74" t="s">
        <v>12</v>
      </c>
      <c r="B12" s="85"/>
      <c r="C12" s="75" t="s">
        <v>13</v>
      </c>
      <c r="D12" s="75" t="s">
        <v>98</v>
      </c>
      <c r="E12" s="17"/>
    </row>
    <row r="13" spans="1:5" ht="15.6">
      <c r="A13" s="77" t="s">
        <v>97</v>
      </c>
      <c r="B13" s="86"/>
      <c r="C13" s="60">
        <f>SUM(C14:C18)</f>
        <v>5</v>
      </c>
      <c r="D13" s="61">
        <f>E13/C13</f>
        <v>0</v>
      </c>
      <c r="E13" s="62">
        <f>SUM(E14:E18)</f>
        <v>0</v>
      </c>
    </row>
    <row r="14" spans="1:5" ht="34.5" customHeight="1">
      <c r="A14" s="87" t="s">
        <v>106</v>
      </c>
      <c r="B14" s="88" t="s">
        <v>107</v>
      </c>
      <c r="C14" s="63">
        <v>0.5</v>
      </c>
      <c r="D14" s="89"/>
      <c r="E14" s="62">
        <f>D14*C14</f>
        <v>0</v>
      </c>
    </row>
    <row r="15" spans="1:5" ht="67.5" customHeight="1">
      <c r="A15" s="87" t="s">
        <v>108</v>
      </c>
      <c r="B15" s="88" t="s">
        <v>109</v>
      </c>
      <c r="C15" s="63">
        <v>1</v>
      </c>
      <c r="D15" s="89"/>
      <c r="E15" s="62">
        <f>D15*C15</f>
        <v>0</v>
      </c>
    </row>
    <row r="16" spans="1:5" ht="29.25" customHeight="1">
      <c r="A16" s="87" t="s">
        <v>110</v>
      </c>
      <c r="B16" s="88" t="s">
        <v>111</v>
      </c>
      <c r="C16" s="63">
        <v>1</v>
      </c>
      <c r="D16" s="89"/>
      <c r="E16" s="62">
        <f>D16*C16</f>
        <v>0</v>
      </c>
    </row>
    <row r="17" spans="1:5" ht="47.25" customHeight="1">
      <c r="A17" s="87" t="s">
        <v>112</v>
      </c>
      <c r="B17" s="88" t="s">
        <v>113</v>
      </c>
      <c r="C17" s="63">
        <v>1</v>
      </c>
      <c r="D17" s="89"/>
      <c r="E17" s="62">
        <f>D17*C17</f>
        <v>0</v>
      </c>
    </row>
    <row r="18" spans="1:5" ht="33" customHeight="1">
      <c r="A18" s="87" t="s">
        <v>114</v>
      </c>
      <c r="B18" s="88" t="s">
        <v>53</v>
      </c>
      <c r="C18" s="63">
        <v>1.5</v>
      </c>
      <c r="D18" s="89"/>
      <c r="E18" s="62">
        <f>D18*C18</f>
        <v>0</v>
      </c>
    </row>
    <row r="19" spans="1:5" ht="15.6">
      <c r="A19" s="77" t="s">
        <v>99</v>
      </c>
      <c r="B19" s="86"/>
      <c r="C19" s="60">
        <f>SUM(C20:C23)</f>
        <v>7</v>
      </c>
      <c r="D19" s="61">
        <f>E19/C19</f>
        <v>0</v>
      </c>
      <c r="E19" s="62">
        <f>SUM(E20:E23)</f>
        <v>0</v>
      </c>
    </row>
    <row r="20" spans="1:5" ht="54" customHeight="1">
      <c r="A20" s="87" t="s">
        <v>115</v>
      </c>
      <c r="B20" s="88" t="s">
        <v>100</v>
      </c>
      <c r="C20" s="63">
        <v>2</v>
      </c>
      <c r="D20" s="89"/>
      <c r="E20" s="62">
        <f>D20*C20</f>
        <v>0</v>
      </c>
    </row>
    <row r="21" spans="1:5" ht="54" customHeight="1">
      <c r="A21" s="87" t="s">
        <v>116</v>
      </c>
      <c r="B21" s="88" t="s">
        <v>117</v>
      </c>
      <c r="C21" s="63">
        <v>2</v>
      </c>
      <c r="D21" s="89"/>
      <c r="E21" s="62">
        <f>D21*C21</f>
        <v>0</v>
      </c>
    </row>
    <row r="22" spans="1:5" ht="42.75" customHeight="1">
      <c r="A22" s="87" t="s">
        <v>118</v>
      </c>
      <c r="B22" s="88" t="s">
        <v>119</v>
      </c>
      <c r="C22" s="63">
        <v>2</v>
      </c>
      <c r="D22" s="89"/>
      <c r="E22" s="62">
        <f>D22*C22</f>
        <v>0</v>
      </c>
    </row>
    <row r="23" spans="1:5" ht="32.25" customHeight="1">
      <c r="A23" s="87" t="s">
        <v>120</v>
      </c>
      <c r="B23" s="88" t="s">
        <v>121</v>
      </c>
      <c r="C23" s="63">
        <v>1</v>
      </c>
      <c r="D23" s="89"/>
      <c r="E23" s="62">
        <f>D23*C23</f>
        <v>0</v>
      </c>
    </row>
    <row r="24" spans="1:5" ht="15.6">
      <c r="A24" s="77" t="s">
        <v>54</v>
      </c>
      <c r="B24" s="86"/>
      <c r="C24" s="60">
        <f>SUM(C25:C26)</f>
        <v>4</v>
      </c>
      <c r="D24" s="61">
        <f>E24/C24</f>
        <v>0</v>
      </c>
      <c r="E24" s="62">
        <f>SUM(E25:E26)</f>
        <v>0</v>
      </c>
    </row>
    <row r="25" spans="1:5" ht="47.25" customHeight="1">
      <c r="A25" s="87" t="s">
        <v>122</v>
      </c>
      <c r="B25" s="88" t="s">
        <v>123</v>
      </c>
      <c r="C25" s="63">
        <v>2</v>
      </c>
      <c r="D25" s="89"/>
      <c r="E25" s="62">
        <f>D25*C25</f>
        <v>0</v>
      </c>
    </row>
    <row r="26" spans="1:5" ht="60" customHeight="1">
      <c r="A26" s="87" t="s">
        <v>20</v>
      </c>
      <c r="B26" s="88" t="s">
        <v>124</v>
      </c>
      <c r="C26" s="63">
        <v>2</v>
      </c>
      <c r="D26" s="89"/>
      <c r="E26" s="62">
        <f>D26*C26</f>
        <v>0</v>
      </c>
    </row>
    <row r="27" spans="1:5" ht="15.6">
      <c r="A27" s="77" t="s">
        <v>55</v>
      </c>
      <c r="B27" s="86"/>
      <c r="C27" s="60">
        <f>SUM(C28:C31)</f>
        <v>4</v>
      </c>
      <c r="D27" s="61">
        <f>E27/C27</f>
        <v>0</v>
      </c>
      <c r="E27" s="62">
        <f>SUM(E28:E31)</f>
        <v>0</v>
      </c>
    </row>
    <row r="28" spans="1:5" ht="54.75" customHeight="1">
      <c r="A28" s="87" t="s">
        <v>56</v>
      </c>
      <c r="B28" s="88" t="s">
        <v>125</v>
      </c>
      <c r="C28" s="63">
        <v>1</v>
      </c>
      <c r="D28" s="89"/>
      <c r="E28" s="62">
        <f>D28*C28</f>
        <v>0</v>
      </c>
    </row>
    <row r="29" spans="1:5" ht="48" customHeight="1">
      <c r="A29" s="87" t="s">
        <v>126</v>
      </c>
      <c r="B29" s="88" t="s">
        <v>127</v>
      </c>
      <c r="C29" s="63">
        <v>1</v>
      </c>
      <c r="D29" s="89"/>
      <c r="E29" s="62">
        <f>D29*C29</f>
        <v>0</v>
      </c>
    </row>
    <row r="30" spans="1:5" ht="42.75" customHeight="1">
      <c r="A30" s="87" t="s">
        <v>128</v>
      </c>
      <c r="B30" s="88" t="s">
        <v>129</v>
      </c>
      <c r="C30" s="63">
        <v>1</v>
      </c>
      <c r="D30" s="89"/>
      <c r="E30" s="62">
        <f>D30*C30</f>
        <v>0</v>
      </c>
    </row>
    <row r="31" spans="1:5" ht="30" customHeight="1">
      <c r="A31" s="87" t="s">
        <v>130</v>
      </c>
      <c r="B31" s="88" t="s">
        <v>131</v>
      </c>
      <c r="C31" s="63">
        <v>1</v>
      </c>
      <c r="D31" s="89"/>
      <c r="E31" s="62">
        <f>D31*C31</f>
        <v>0</v>
      </c>
    </row>
    <row r="32" spans="1:5" ht="16.2" thickBot="1">
      <c r="A32" s="64"/>
      <c r="B32" s="90"/>
      <c r="C32" s="65">
        <f>SUM(C14:C18)+SUM(C25:C26)+SUM(C28:C31)+SUM(C20:C23)</f>
        <v>20</v>
      </c>
      <c r="D32" s="66">
        <f>E32/C32</f>
        <v>0</v>
      </c>
      <c r="E32" s="67">
        <f>SUM(E14:E18)+SUM(E25:E26)+SUM(E28:E31)+SUM(E20:E23)</f>
        <v>0</v>
      </c>
    </row>
    <row r="33" spans="1:5" ht="28.2" thickBot="1">
      <c r="A33" s="70" t="s">
        <v>102</v>
      </c>
      <c r="B33" s="91" t="s">
        <v>132</v>
      </c>
      <c r="C33" s="92"/>
      <c r="D33" s="68">
        <v>0</v>
      </c>
      <c r="E33" s="71"/>
    </row>
    <row r="34" spans="1:5" ht="28.2" thickBot="1">
      <c r="A34" s="70" t="s">
        <v>103</v>
      </c>
      <c r="B34" s="91" t="s">
        <v>133</v>
      </c>
      <c r="C34" s="72"/>
      <c r="D34" s="73">
        <v>0</v>
      </c>
      <c r="E34" s="69"/>
    </row>
    <row r="35" spans="1:5" ht="34.200000000000003" thickBot="1">
      <c r="A35" s="55" t="s">
        <v>57</v>
      </c>
      <c r="B35" s="55"/>
      <c r="C35" s="114">
        <f>D32 + D33 + D34</f>
        <v>0</v>
      </c>
      <c r="D35" s="114"/>
      <c r="E35" s="114"/>
    </row>
    <row r="36" spans="1:5" ht="15">
      <c r="A36" s="93"/>
      <c r="B36" s="93"/>
      <c r="C36" s="94"/>
      <c r="D36" s="95"/>
      <c r="E36" s="95"/>
    </row>
    <row r="37" spans="1:5" ht="15.6" thickBot="1">
      <c r="A37" s="96"/>
      <c r="B37" s="96"/>
      <c r="C37" s="95"/>
      <c r="D37" s="95"/>
      <c r="E37" s="95"/>
    </row>
    <row r="38" spans="1:5" ht="15.6">
      <c r="A38" s="97" t="s">
        <v>31</v>
      </c>
      <c r="B38" s="98"/>
      <c r="C38" s="99"/>
      <c r="D38" s="99"/>
      <c r="E38" s="100"/>
    </row>
    <row r="39" spans="1:5" ht="61.5" customHeight="1" thickBot="1">
      <c r="A39" s="115"/>
      <c r="B39" s="115"/>
      <c r="C39" s="115"/>
      <c r="D39" s="115"/>
      <c r="E39" s="115"/>
    </row>
  </sheetData>
  <mergeCells count="8">
    <mergeCell ref="C35:E35"/>
    <mergeCell ref="A39:E39"/>
    <mergeCell ref="A1:E1"/>
    <mergeCell ref="C3:E3"/>
    <mergeCell ref="C4:E4"/>
    <mergeCell ref="C7:E7"/>
    <mergeCell ref="C8:E8"/>
    <mergeCell ref="A11:E11"/>
  </mergeCells>
  <printOptions horizontalCentered="1" verticalCentered="1"/>
  <pageMargins left="0.31496062992125984" right="0.31496062992125984" top="0.55118110236220474" bottom="0.55118110236220474" header="0.31496062992125984" footer="0.31496062992125984"/>
  <pageSetup paperSize="9" scale="67" orientation="portrait" r:id="rId1"/>
  <headerFooter>
    <oddFooter>&amp;LAnnée 2024-2025&amp;CPage 3&amp;R&amp;D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3"/>
  <sheetViews>
    <sheetView zoomScaleNormal="100" workbookViewId="0">
      <selection sqref="A1:D1"/>
    </sheetView>
  </sheetViews>
  <sheetFormatPr baseColWidth="10" defaultRowHeight="13.8"/>
  <cols>
    <col min="1" max="1" width="41.69921875" customWidth="1"/>
    <col min="2" max="2" width="23.69921875" customWidth="1"/>
    <col min="3" max="3" width="31.5" customWidth="1"/>
    <col min="4" max="4" width="14.5" customWidth="1"/>
    <col min="5" max="256" width="10.09765625" customWidth="1"/>
    <col min="257" max="1024" width="10.69921875" customWidth="1"/>
  </cols>
  <sheetData>
    <row r="1" spans="1:256" ht="22.8">
      <c r="A1" s="104" t="s">
        <v>58</v>
      </c>
      <c r="B1" s="104"/>
      <c r="C1" s="104"/>
      <c r="D1" s="10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56" ht="69.75" customHeight="1">
      <c r="A2" s="123" t="s">
        <v>96</v>
      </c>
      <c r="B2" s="123"/>
      <c r="C2" s="123"/>
      <c r="D2" s="12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256">
      <c r="A3" s="12"/>
      <c r="B3" s="12"/>
      <c r="C3" s="12"/>
      <c r="D3" s="1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256" ht="15.6">
      <c r="A4" s="3" t="s">
        <v>1</v>
      </c>
      <c r="B4" s="105" t="str">
        <f>'Evaluation globale'!C3</f>
        <v>Nom Prénom</v>
      </c>
      <c r="C4" s="105"/>
      <c r="D4" s="10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256" ht="14.4" thickBot="1">
      <c r="A5" s="12"/>
      <c r="B5" s="12"/>
      <c r="C5" s="12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256" ht="24" customHeight="1" thickBot="1">
      <c r="A6" s="122" t="s">
        <v>59</v>
      </c>
      <c r="B6" s="122"/>
      <c r="C6" s="122"/>
      <c r="D6" s="12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256" ht="15.6">
      <c r="A7" s="124"/>
      <c r="B7" s="124"/>
      <c r="C7" s="125" t="s">
        <v>14</v>
      </c>
      <c r="D7" s="12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256" ht="45" customHeight="1">
      <c r="A8" s="126" t="s">
        <v>60</v>
      </c>
      <c r="B8" s="126"/>
      <c r="C8" s="127">
        <v>0</v>
      </c>
      <c r="D8" s="127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</row>
    <row r="9" spans="1:256" s="54" customFormat="1" ht="31.2" customHeight="1">
      <c r="A9" s="128" t="s">
        <v>61</v>
      </c>
      <c r="B9" s="128"/>
      <c r="C9" s="129" t="s">
        <v>62</v>
      </c>
      <c r="D9" s="12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54" customFormat="1" ht="18.600000000000001" customHeight="1">
      <c r="A10" s="128" t="s">
        <v>63</v>
      </c>
      <c r="B10" s="128"/>
      <c r="C10" s="129"/>
      <c r="D10" s="12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54" customFormat="1" ht="22.8" customHeight="1">
      <c r="A11" s="128" t="s">
        <v>64</v>
      </c>
      <c r="B11" s="128"/>
      <c r="C11" s="129"/>
      <c r="D11" s="12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54" customFormat="1" ht="19.2" customHeight="1">
      <c r="A12" s="128" t="s">
        <v>65</v>
      </c>
      <c r="B12" s="128"/>
      <c r="C12" s="129"/>
      <c r="D12" s="1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36.75" customHeight="1">
      <c r="A13" s="126" t="s">
        <v>66</v>
      </c>
      <c r="B13" s="126"/>
      <c r="C13" s="127">
        <v>0</v>
      </c>
      <c r="D13" s="12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</row>
    <row r="14" spans="1:256" ht="26.4" customHeight="1">
      <c r="A14" s="128" t="s">
        <v>67</v>
      </c>
      <c r="B14" s="128"/>
      <c r="C14" s="129" t="s">
        <v>95</v>
      </c>
      <c r="D14" s="12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256" ht="31.2" customHeight="1">
      <c r="A15" s="128" t="s">
        <v>68</v>
      </c>
      <c r="B15" s="128"/>
      <c r="C15" s="129"/>
      <c r="D15" s="12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  <row r="16" spans="1:256" ht="22.2" customHeight="1">
      <c r="A16" s="128" t="s">
        <v>69</v>
      </c>
      <c r="B16" s="128"/>
      <c r="C16" s="129"/>
      <c r="D16" s="12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</row>
    <row r="17" spans="1:64" ht="19.2" customHeight="1">
      <c r="A17" s="128" t="s">
        <v>70</v>
      </c>
      <c r="B17" s="128"/>
      <c r="C17" s="129"/>
      <c r="D17" s="12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</row>
    <row r="18" spans="1:64" ht="35.25" customHeight="1">
      <c r="A18" s="126" t="s">
        <v>71</v>
      </c>
      <c r="B18" s="126"/>
      <c r="C18" s="127">
        <v>0</v>
      </c>
      <c r="D18" s="12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 spans="1:64" ht="21.6" customHeight="1">
      <c r="A19" s="128" t="s">
        <v>72</v>
      </c>
      <c r="B19" s="128"/>
      <c r="C19" s="129" t="s">
        <v>105</v>
      </c>
      <c r="D19" s="12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1:64" ht="22.8" customHeight="1">
      <c r="A20" s="128" t="s">
        <v>73</v>
      </c>
      <c r="B20" s="128"/>
      <c r="C20" s="129"/>
      <c r="D20" s="12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</row>
    <row r="21" spans="1:64" ht="18" customHeight="1">
      <c r="A21" s="128" t="s">
        <v>74</v>
      </c>
      <c r="B21" s="128"/>
      <c r="C21" s="129"/>
      <c r="D21" s="12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</row>
    <row r="22" spans="1:64" ht="44.25" customHeight="1">
      <c r="A22" s="126" t="s">
        <v>75</v>
      </c>
      <c r="B22" s="126"/>
      <c r="C22" s="127">
        <v>0</v>
      </c>
      <c r="D22" s="12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1:64" ht="18.75" customHeight="1">
      <c r="A23" s="128" t="s">
        <v>76</v>
      </c>
      <c r="B23" s="128"/>
      <c r="C23" s="129" t="s">
        <v>77</v>
      </c>
      <c r="D23" s="12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 spans="1:64" ht="20.399999999999999" customHeight="1">
      <c r="A24" s="128" t="s">
        <v>78</v>
      </c>
      <c r="B24" s="128"/>
      <c r="C24" s="129"/>
      <c r="D24" s="12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 spans="1:64" ht="28.5" customHeight="1">
      <c r="A25" s="128" t="s">
        <v>79</v>
      </c>
      <c r="B25" s="128"/>
      <c r="C25" s="129"/>
      <c r="D25" s="12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</row>
    <row r="26" spans="1:64" ht="15" customHeight="1">
      <c r="A26" s="128" t="s">
        <v>80</v>
      </c>
      <c r="B26" s="128"/>
      <c r="C26" s="129"/>
      <c r="D26" s="12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</row>
    <row r="27" spans="1:64" ht="48" customHeight="1">
      <c r="A27" s="126" t="s">
        <v>81</v>
      </c>
      <c r="B27" s="126"/>
      <c r="C27" s="127">
        <v>0</v>
      </c>
      <c r="D27" s="127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</row>
    <row r="28" spans="1:64" ht="36" customHeight="1">
      <c r="A28" s="128" t="s">
        <v>82</v>
      </c>
      <c r="B28" s="128"/>
      <c r="C28" s="129" t="s">
        <v>83</v>
      </c>
      <c r="D28" s="12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</row>
    <row r="29" spans="1:64" ht="18.75" customHeight="1">
      <c r="A29" s="128" t="s">
        <v>84</v>
      </c>
      <c r="B29" s="128"/>
      <c r="C29" s="129"/>
      <c r="D29" s="12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</row>
    <row r="30" spans="1:64" ht="23.4" customHeight="1">
      <c r="A30" s="128" t="s">
        <v>85</v>
      </c>
      <c r="B30" s="128"/>
      <c r="C30" s="129"/>
      <c r="D30" s="12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</row>
    <row r="31" spans="1:64" ht="18.600000000000001" customHeight="1">
      <c r="A31" s="128" t="s">
        <v>86</v>
      </c>
      <c r="B31" s="128"/>
      <c r="C31" s="129"/>
      <c r="D31" s="12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</row>
    <row r="32" spans="1:64" ht="37.5" customHeight="1">
      <c r="A32" s="126" t="s">
        <v>87</v>
      </c>
      <c r="B32" s="126"/>
      <c r="C32" s="127">
        <v>0</v>
      </c>
      <c r="D32" s="127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</row>
    <row r="33" spans="1:64" ht="31.5" customHeight="1">
      <c r="A33" s="128" t="s">
        <v>88</v>
      </c>
      <c r="B33" s="128"/>
      <c r="C33" s="129" t="s">
        <v>89</v>
      </c>
      <c r="D33" s="12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</row>
    <row r="34" spans="1:64" ht="32.25" customHeight="1">
      <c r="A34" s="128" t="s">
        <v>90</v>
      </c>
      <c r="B34" s="128"/>
      <c r="C34" s="129"/>
      <c r="D34" s="12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</row>
    <row r="35" spans="1:64" ht="32.25" customHeight="1">
      <c r="A35" s="128" t="s">
        <v>91</v>
      </c>
      <c r="B35" s="128"/>
      <c r="C35" s="129"/>
      <c r="D35" s="129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</row>
    <row r="36" spans="1:64" ht="23.25" customHeight="1">
      <c r="A36" s="128" t="s">
        <v>92</v>
      </c>
      <c r="B36" s="128"/>
      <c r="C36" s="129"/>
      <c r="D36" s="12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</row>
    <row r="37" spans="1:64" ht="14.4" thickBot="1">
      <c r="A37" s="130"/>
      <c r="B37" s="130"/>
      <c r="C37" s="131"/>
      <c r="D37" s="13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ht="17.399999999999999" thickBot="1">
      <c r="A38" s="55" t="s">
        <v>93</v>
      </c>
      <c r="B38" s="132">
        <f>((C8+C13+C18+C22+C27+C32)/6)*2</f>
        <v>0</v>
      </c>
      <c r="C38" s="132"/>
      <c r="D38" s="13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>
      <c r="A39" s="133" t="s">
        <v>94</v>
      </c>
      <c r="B39" s="133"/>
      <c r="C39" s="133"/>
      <c r="D39" s="13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5.6" thickBot="1">
      <c r="A40" s="56"/>
      <c r="B40" s="45"/>
      <c r="C40" s="45"/>
      <c r="D40" s="4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ht="15.6">
      <c r="A41" s="57" t="s">
        <v>31</v>
      </c>
      <c r="B41" s="58"/>
      <c r="C41" s="58"/>
      <c r="D41" s="5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ht="63" customHeight="1" thickBot="1">
      <c r="A42" s="115"/>
      <c r="B42" s="115"/>
      <c r="C42" s="115"/>
      <c r="D42" s="11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</sheetData>
  <mergeCells count="52">
    <mergeCell ref="A37:B37"/>
    <mergeCell ref="C37:D37"/>
    <mergeCell ref="B38:D38"/>
    <mergeCell ref="A39:D39"/>
    <mergeCell ref="A42:D42"/>
    <mergeCell ref="A32:B32"/>
    <mergeCell ref="C32:D32"/>
    <mergeCell ref="A33:B33"/>
    <mergeCell ref="C33:D36"/>
    <mergeCell ref="A34:B34"/>
    <mergeCell ref="A35:B35"/>
    <mergeCell ref="A36:B36"/>
    <mergeCell ref="A27:B27"/>
    <mergeCell ref="C27:D27"/>
    <mergeCell ref="A28:B28"/>
    <mergeCell ref="C28:D31"/>
    <mergeCell ref="A29:B29"/>
    <mergeCell ref="A30:B30"/>
    <mergeCell ref="A31:B31"/>
    <mergeCell ref="A22:B22"/>
    <mergeCell ref="C22:D22"/>
    <mergeCell ref="A23:B23"/>
    <mergeCell ref="C23:D26"/>
    <mergeCell ref="A24:B24"/>
    <mergeCell ref="A25:B25"/>
    <mergeCell ref="A26:B26"/>
    <mergeCell ref="A18:B18"/>
    <mergeCell ref="C18:D18"/>
    <mergeCell ref="A19:B19"/>
    <mergeCell ref="C19:D21"/>
    <mergeCell ref="A20:B20"/>
    <mergeCell ref="A21:B21"/>
    <mergeCell ref="A13:B13"/>
    <mergeCell ref="C13:D13"/>
    <mergeCell ref="A14:B14"/>
    <mergeCell ref="C14:D17"/>
    <mergeCell ref="A15:B15"/>
    <mergeCell ref="A16:B16"/>
    <mergeCell ref="A17:B17"/>
    <mergeCell ref="A8:B8"/>
    <mergeCell ref="C8:D8"/>
    <mergeCell ref="A9:B9"/>
    <mergeCell ref="C9:D12"/>
    <mergeCell ref="A10:B10"/>
    <mergeCell ref="A11:B11"/>
    <mergeCell ref="A12:B12"/>
    <mergeCell ref="A1:D1"/>
    <mergeCell ref="A2:D2"/>
    <mergeCell ref="B4:D4"/>
    <mergeCell ref="A6:D6"/>
    <mergeCell ref="A7:B7"/>
    <mergeCell ref="C7:D7"/>
  </mergeCells>
  <printOptions horizontalCentered="1" verticalCentered="1"/>
  <pageMargins left="0.19685039370078741" right="0.19685039370078741" top="0.43307086614173229" bottom="0.43307086614173229" header="0.19685039370078741" footer="0.39370078740157483"/>
  <pageSetup paperSize="9" scale="65" pageOrder="overThenDown" orientation="portrait" r:id="rId1"/>
  <headerFooter>
    <oddHeader>&amp;RUBS - IUT de Vannes Dept Informatique</oddHeader>
    <oddFooter xml:space="preserve">&amp;LAnnée 2024-2025&amp;CPage 4&amp;R&amp;D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1917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Evaluation globale</vt:lpstr>
      <vt:lpstr>Rapport</vt:lpstr>
      <vt:lpstr>Soutenance</vt:lpstr>
      <vt:lpstr>Compétences</vt:lpstr>
      <vt:lpstr>'Evaluation globale'!Zone_d_impression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Jean-Francois Kamp</cp:lastModifiedBy>
  <cp:revision>376</cp:revision>
  <cp:lastPrinted>2024-12-13T10:06:20Z</cp:lastPrinted>
  <dcterms:created xsi:type="dcterms:W3CDTF">1996-10-21T11:03:58Z</dcterms:created>
  <dcterms:modified xsi:type="dcterms:W3CDTF">2024-12-13T10:11:51Z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