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Users\ridard\Desktop\"/>
    </mc:Choice>
  </mc:AlternateContent>
  <bookViews>
    <workbookView xWindow="0" yWindow="0" windowWidth="19200" windowHeight="7190" firstSheet="1" activeTab="7"/>
  </bookViews>
  <sheets>
    <sheet name="Data" sheetId="1" r:id="rId1"/>
    <sheet name="Feuil2" sheetId="9" r:id="rId2"/>
    <sheet name="Feuil1" sheetId="8" r:id="rId3"/>
    <sheet name="Tab croisé" sheetId="5" r:id="rId4"/>
    <sheet name="Deux quali" sheetId="2" r:id="rId5"/>
    <sheet name="Tab croisé 2" sheetId="6" r:id="rId6"/>
    <sheet name="Une quali et une quanti" sheetId="3" r:id="rId7"/>
    <sheet name="Deux quanti" sheetId="7" r:id="rId8"/>
  </sheets>
  <definedNames>
    <definedName name="_xlnm._FilterDatabase" localSheetId="0" hidden="1">Data!$A$1:$A$95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7" l="1"/>
  <c r="B19" i="7"/>
  <c r="B22" i="7" l="1"/>
  <c r="B18" i="3"/>
  <c r="B14" i="3"/>
  <c r="B13" i="3"/>
  <c r="B12" i="3"/>
  <c r="G5" i="3"/>
  <c r="G4" i="3"/>
  <c r="B10" i="3"/>
  <c r="G11" i="2"/>
  <c r="G4" i="2"/>
  <c r="G5" i="2"/>
  <c r="H5" i="2"/>
  <c r="H4" i="2"/>
  <c r="C18" i="2" l="1"/>
  <c r="C12" i="2"/>
  <c r="H12" i="2"/>
  <c r="B18" i="2"/>
  <c r="G12" i="2"/>
  <c r="B12" i="2"/>
  <c r="D12" i="2" s="1"/>
  <c r="C11" i="2"/>
  <c r="C17" i="2"/>
  <c r="H11" i="2"/>
  <c r="B17" i="2"/>
  <c r="B11" i="2"/>
  <c r="B19" i="2" l="1"/>
  <c r="C19" i="2"/>
  <c r="G14" i="2"/>
  <c r="D11" i="2"/>
</calcChain>
</file>

<file path=xl/sharedStrings.xml><?xml version="1.0" encoding="utf-8"?>
<sst xmlns="http://schemas.openxmlformats.org/spreadsheetml/2006/main" count="666" uniqueCount="73">
  <si>
    <t>id_etud</t>
  </si>
  <si>
    <t>sexe</t>
  </si>
  <si>
    <t>was_boursier</t>
  </si>
  <si>
    <t>type_lycee</t>
  </si>
  <si>
    <t>dpt_lycee</t>
  </si>
  <si>
    <t>type_bac</t>
  </si>
  <si>
    <t>mention_bac</t>
  </si>
  <si>
    <t>classe_moy_bac</t>
  </si>
  <si>
    <t>moy_bac</t>
  </si>
  <si>
    <t>lv_1</t>
  </si>
  <si>
    <t>lv_2</t>
  </si>
  <si>
    <t>M</t>
  </si>
  <si>
    <t>non</t>
  </si>
  <si>
    <t>public</t>
  </si>
  <si>
    <t>BG</t>
  </si>
  <si>
    <t>TB</t>
  </si>
  <si>
    <t>[16, 20]</t>
  </si>
  <si>
    <t>prive</t>
  </si>
  <si>
    <t>B</t>
  </si>
  <si>
    <t>[14, 16[</t>
  </si>
  <si>
    <t>oui</t>
  </si>
  <si>
    <t>F</t>
  </si>
  <si>
    <t>AB</t>
  </si>
  <si>
    <t>[12, 14[</t>
  </si>
  <si>
    <t>BT</t>
  </si>
  <si>
    <t>P</t>
  </si>
  <si>
    <t>[10, 12[</t>
  </si>
  <si>
    <t>Étiquettes de lignes</t>
  </si>
  <si>
    <t>Total général</t>
  </si>
  <si>
    <t>Étiquettes de colonnes</t>
  </si>
  <si>
    <t>Nombre de id_etud</t>
  </si>
  <si>
    <t>Profils-lignes</t>
  </si>
  <si>
    <t>Profils-colonnes</t>
  </si>
  <si>
    <t>Total</t>
  </si>
  <si>
    <t>d²</t>
  </si>
  <si>
    <t>Tableau des termes de d²</t>
  </si>
  <si>
    <t>Tableau des (n_i. * n_.j) / n</t>
  </si>
  <si>
    <t>Moyenne de lv_1</t>
  </si>
  <si>
    <t>Varp de lv_1</t>
  </si>
  <si>
    <t>n_i</t>
  </si>
  <si>
    <t>s²_i</t>
  </si>
  <si>
    <t>y_bar_i</t>
  </si>
  <si>
    <t>Tableau des effectifs, des moyennes et des variances de Y (pour chaque catégorie de X et au total)</t>
  </si>
  <si>
    <t>Décomposition de la varaince de Y</t>
  </si>
  <si>
    <t>var. de Y</t>
  </si>
  <si>
    <t>var. inter-cat</t>
  </si>
  <si>
    <t>var. intra-cat</t>
  </si>
  <si>
    <t>(y_bar_i - y_bar)²</t>
  </si>
  <si>
    <t>total</t>
  </si>
  <si>
    <t>Rapport de corrélation empirique de Y sachant X</t>
  </si>
  <si>
    <t>e²</t>
  </si>
  <si>
    <t>Tableau de contingence + marges</t>
  </si>
  <si>
    <t>Nuage de points + coefficient de détermination + droite d'ajustement</t>
  </si>
  <si>
    <t>a</t>
  </si>
  <si>
    <t>s²_x</t>
  </si>
  <si>
    <t>Cov_xy</t>
  </si>
  <si>
    <t>Attention : cet exemple permet d'illustrer les formules, mais le modèle est de très mauvaise qualité (r² est proche de 0)</t>
  </si>
  <si>
    <t>Analyse de variance: un facteur</t>
  </si>
  <si>
    <t>RAPPORT DÉTAILLÉ</t>
  </si>
  <si>
    <t>Groupes</t>
  </si>
  <si>
    <t>Nombre d'échantillons</t>
  </si>
  <si>
    <t>Somme</t>
  </si>
  <si>
    <t>Moyenne</t>
  </si>
  <si>
    <t>Variance</t>
  </si>
  <si>
    <t>ANALYSE DE VARIANCE</t>
  </si>
  <si>
    <t>Source des variations</t>
  </si>
  <si>
    <t>Somme des carrés</t>
  </si>
  <si>
    <t>Degré de liberté</t>
  </si>
  <si>
    <t>Moyenne des carrés</t>
  </si>
  <si>
    <t>Probabilité</t>
  </si>
  <si>
    <t>Valeur critique pour F</t>
  </si>
  <si>
    <t>Entre Groupes</t>
  </si>
  <si>
    <t>A l'intérieur des 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</si>
</sst>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0" fontId="3" fillId="0" borderId="2" xfId="0" applyFont="1" applyBorder="1"/>
    <xf numFmtId="0" fontId="0" fillId="4" borderId="2" xfId="0" applyFill="1" applyBorder="1"/>
    <xf numFmtId="0" fontId="0" fillId="0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2" fontId="0" fillId="0" borderId="2" xfId="0" applyNumberFormat="1" applyFill="1" applyBorder="1"/>
    <xf numFmtId="2" fontId="0" fillId="6" borderId="2" xfId="0" applyNumberFormat="1" applyFill="1" applyBorder="1"/>
    <xf numFmtId="2" fontId="0" fillId="5" borderId="2" xfId="0" applyNumberFormat="1" applyFill="1" applyBorder="1"/>
    <xf numFmtId="0" fontId="3" fillId="0" borderId="3" xfId="0" applyFont="1" applyBorder="1"/>
    <xf numFmtId="0" fontId="0" fillId="0" borderId="4" xfId="0" applyBorder="1"/>
    <xf numFmtId="0" fontId="0" fillId="0" borderId="4" xfId="0" applyFill="1" applyBorder="1"/>
    <xf numFmtId="2" fontId="0" fillId="7" borderId="2" xfId="0" applyNumberFormat="1" applyFill="1" applyBorder="1"/>
    <xf numFmtId="2" fontId="0" fillId="11" borderId="2" xfId="0" applyNumberFormat="1" applyFill="1" applyBorder="1"/>
    <xf numFmtId="2" fontId="0" fillId="12" borderId="2" xfId="0" applyNumberFormat="1" applyFill="1" applyBorder="1"/>
    <xf numFmtId="1" fontId="0" fillId="0" borderId="2" xfId="0" applyNumberFormat="1" applyFill="1" applyBorder="1"/>
    <xf numFmtId="0" fontId="3" fillId="0" borderId="5" xfId="0" applyFont="1" applyBorder="1"/>
    <xf numFmtId="1" fontId="0" fillId="0" borderId="5" xfId="0" applyNumberFormat="1" applyFill="1" applyBorder="1"/>
    <xf numFmtId="1" fontId="0" fillId="0" borderId="0" xfId="0" applyNumberFormat="1" applyFill="1" applyBorder="1"/>
    <xf numFmtId="0" fontId="0" fillId="0" borderId="6" xfId="0" applyBorder="1"/>
    <xf numFmtId="1" fontId="0" fillId="0" borderId="6" xfId="0" applyNumberFormat="1" applyFill="1" applyBorder="1"/>
    <xf numFmtId="1" fontId="0" fillId="0" borderId="3" xfId="0" applyNumberFormat="1" applyFill="1" applyBorder="1"/>
    <xf numFmtId="1" fontId="0" fillId="0" borderId="7" xfId="0" applyNumberFormat="1" applyFill="1" applyBorder="1"/>
    <xf numFmtId="1" fontId="0" fillId="0" borderId="4" xfId="0" applyNumberFormat="1" applyFill="1" applyBorder="1"/>
    <xf numFmtId="2" fontId="0" fillId="0" borderId="5" xfId="0" applyNumberFormat="1" applyFill="1" applyBorder="1"/>
    <xf numFmtId="2" fontId="0" fillId="0" borderId="3" xfId="0" applyNumberFormat="1" applyFill="1" applyBorder="1"/>
    <xf numFmtId="2" fontId="0" fillId="0" borderId="7" xfId="0" applyNumberFormat="1" applyFill="1" applyBorder="1"/>
    <xf numFmtId="2" fontId="0" fillId="0" borderId="0" xfId="0" applyNumberFormat="1"/>
    <xf numFmtId="2" fontId="0" fillId="12" borderId="0" xfId="0" applyNumberFormat="1" applyFill="1"/>
    <xf numFmtId="2" fontId="0" fillId="9" borderId="0" xfId="0" applyNumberFormat="1" applyFill="1"/>
    <xf numFmtId="2" fontId="0" fillId="0" borderId="2" xfId="0" applyNumberFormat="1" applyBorder="1"/>
    <xf numFmtId="43" fontId="0" fillId="9" borderId="0" xfId="1" applyFont="1" applyFill="1"/>
    <xf numFmtId="0" fontId="3" fillId="0" borderId="0" xfId="0" applyFont="1" applyAlignment="1"/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3" borderId="8" xfId="0" applyFont="1" applyFill="1" applyBorder="1"/>
    <xf numFmtId="0" fontId="0" fillId="0" borderId="8" xfId="0" applyFont="1" applyBorder="1"/>
    <xf numFmtId="0" fontId="0" fillId="0" borderId="0" xfId="0" applyFill="1" applyBorder="1" applyAlignment="1"/>
    <xf numFmtId="0" fontId="0" fillId="0" borderId="9" xfId="0" applyFill="1" applyBorder="1" applyAlignment="1"/>
    <xf numFmtId="0" fontId="6" fillId="0" borderId="10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(lv_1, lv_2)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39982502187226"/>
                  <c:y val="-0.374290974044911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0,2655</a:t>
                    </a:r>
                    <a:r>
                      <a:rPr lang="en-US" baseline="0"/>
                      <a:t>x + 9,7626</a:t>
                    </a:r>
                    <a:br>
                      <a:rPr lang="en-US" baseline="0"/>
                    </a:br>
                    <a:r>
                      <a:rPr lang="en-US" baseline="0"/>
                      <a:t>R² = 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0,0659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Data!$J$2:$J$95</c:f>
              <c:numCache>
                <c:formatCode>General</c:formatCode>
                <c:ptCount val="94"/>
                <c:pt idx="0">
                  <c:v>19</c:v>
                </c:pt>
                <c:pt idx="1">
                  <c:v>16.989999999999998</c:v>
                </c:pt>
                <c:pt idx="2">
                  <c:v>10.38</c:v>
                </c:pt>
                <c:pt idx="3">
                  <c:v>12.55</c:v>
                </c:pt>
                <c:pt idx="4">
                  <c:v>16.149999999999999</c:v>
                </c:pt>
                <c:pt idx="5">
                  <c:v>15.65</c:v>
                </c:pt>
                <c:pt idx="6">
                  <c:v>16.100000000000001</c:v>
                </c:pt>
                <c:pt idx="7">
                  <c:v>14.15</c:v>
                </c:pt>
                <c:pt idx="8">
                  <c:v>16.850000000000001</c:v>
                </c:pt>
                <c:pt idx="9">
                  <c:v>16.3</c:v>
                </c:pt>
                <c:pt idx="10">
                  <c:v>13.8</c:v>
                </c:pt>
                <c:pt idx="11">
                  <c:v>14.25</c:v>
                </c:pt>
                <c:pt idx="12">
                  <c:v>17</c:v>
                </c:pt>
                <c:pt idx="13">
                  <c:v>17.850000000000001</c:v>
                </c:pt>
                <c:pt idx="14">
                  <c:v>15.9</c:v>
                </c:pt>
                <c:pt idx="15">
                  <c:v>14.2</c:v>
                </c:pt>
                <c:pt idx="16">
                  <c:v>16.649999999999999</c:v>
                </c:pt>
                <c:pt idx="17">
                  <c:v>19.75</c:v>
                </c:pt>
                <c:pt idx="18">
                  <c:v>15.65</c:v>
                </c:pt>
                <c:pt idx="19">
                  <c:v>11.74</c:v>
                </c:pt>
                <c:pt idx="20">
                  <c:v>18.38</c:v>
                </c:pt>
                <c:pt idx="21">
                  <c:v>17.45</c:v>
                </c:pt>
                <c:pt idx="22">
                  <c:v>17.8</c:v>
                </c:pt>
                <c:pt idx="23">
                  <c:v>16.45</c:v>
                </c:pt>
                <c:pt idx="24">
                  <c:v>12.7</c:v>
                </c:pt>
                <c:pt idx="25">
                  <c:v>11.95</c:v>
                </c:pt>
                <c:pt idx="26">
                  <c:v>12.4</c:v>
                </c:pt>
                <c:pt idx="27">
                  <c:v>11.73</c:v>
                </c:pt>
                <c:pt idx="28">
                  <c:v>15.75</c:v>
                </c:pt>
                <c:pt idx="29">
                  <c:v>11.7</c:v>
                </c:pt>
                <c:pt idx="30">
                  <c:v>12.51</c:v>
                </c:pt>
                <c:pt idx="31">
                  <c:v>14.64</c:v>
                </c:pt>
                <c:pt idx="32">
                  <c:v>15.81</c:v>
                </c:pt>
                <c:pt idx="33">
                  <c:v>12.36</c:v>
                </c:pt>
                <c:pt idx="34">
                  <c:v>12.58</c:v>
                </c:pt>
                <c:pt idx="35">
                  <c:v>13.5</c:v>
                </c:pt>
                <c:pt idx="36">
                  <c:v>12.74</c:v>
                </c:pt>
                <c:pt idx="37">
                  <c:v>14.6</c:v>
                </c:pt>
                <c:pt idx="38">
                  <c:v>19.18</c:v>
                </c:pt>
                <c:pt idx="39">
                  <c:v>14.98</c:v>
                </c:pt>
                <c:pt idx="40">
                  <c:v>12.92</c:v>
                </c:pt>
                <c:pt idx="41">
                  <c:v>16.8</c:v>
                </c:pt>
                <c:pt idx="42">
                  <c:v>14.59</c:v>
                </c:pt>
                <c:pt idx="43">
                  <c:v>15.01</c:v>
                </c:pt>
                <c:pt idx="44">
                  <c:v>15.67</c:v>
                </c:pt>
                <c:pt idx="45">
                  <c:v>11.31</c:v>
                </c:pt>
                <c:pt idx="46">
                  <c:v>18.16</c:v>
                </c:pt>
                <c:pt idx="47">
                  <c:v>18.5</c:v>
                </c:pt>
                <c:pt idx="48">
                  <c:v>18.41</c:v>
                </c:pt>
                <c:pt idx="49">
                  <c:v>14.37</c:v>
                </c:pt>
                <c:pt idx="50">
                  <c:v>18.34</c:v>
                </c:pt>
                <c:pt idx="51">
                  <c:v>16.27</c:v>
                </c:pt>
                <c:pt idx="52">
                  <c:v>16.77</c:v>
                </c:pt>
                <c:pt idx="53">
                  <c:v>10.9</c:v>
                </c:pt>
                <c:pt idx="54">
                  <c:v>14.28</c:v>
                </c:pt>
                <c:pt idx="55">
                  <c:v>18.940000000000001</c:v>
                </c:pt>
                <c:pt idx="56">
                  <c:v>18.5</c:v>
                </c:pt>
                <c:pt idx="57">
                  <c:v>13.98</c:v>
                </c:pt>
                <c:pt idx="58">
                  <c:v>18.48</c:v>
                </c:pt>
                <c:pt idx="59">
                  <c:v>15.31</c:v>
                </c:pt>
                <c:pt idx="60">
                  <c:v>13.96</c:v>
                </c:pt>
                <c:pt idx="61">
                  <c:v>9.64</c:v>
                </c:pt>
                <c:pt idx="62">
                  <c:v>10.7</c:v>
                </c:pt>
                <c:pt idx="63">
                  <c:v>12.68</c:v>
                </c:pt>
                <c:pt idx="64">
                  <c:v>16.489999999999998</c:v>
                </c:pt>
                <c:pt idx="65">
                  <c:v>13.63</c:v>
                </c:pt>
                <c:pt idx="66">
                  <c:v>14.02</c:v>
                </c:pt>
                <c:pt idx="67">
                  <c:v>12.93</c:v>
                </c:pt>
                <c:pt idx="68">
                  <c:v>12.18</c:v>
                </c:pt>
                <c:pt idx="69">
                  <c:v>13.68</c:v>
                </c:pt>
                <c:pt idx="70">
                  <c:v>12.79</c:v>
                </c:pt>
                <c:pt idx="71">
                  <c:v>17.079999999999998</c:v>
                </c:pt>
                <c:pt idx="72">
                  <c:v>14.15</c:v>
                </c:pt>
                <c:pt idx="73">
                  <c:v>15</c:v>
                </c:pt>
                <c:pt idx="74">
                  <c:v>15.25</c:v>
                </c:pt>
                <c:pt idx="75">
                  <c:v>10.1</c:v>
                </c:pt>
                <c:pt idx="76">
                  <c:v>13.99</c:v>
                </c:pt>
                <c:pt idx="77">
                  <c:v>12.83</c:v>
                </c:pt>
                <c:pt idx="78">
                  <c:v>15.11</c:v>
                </c:pt>
                <c:pt idx="79">
                  <c:v>14.09</c:v>
                </c:pt>
                <c:pt idx="80">
                  <c:v>14.99</c:v>
                </c:pt>
                <c:pt idx="81">
                  <c:v>16.510000000000002</c:v>
                </c:pt>
                <c:pt idx="82">
                  <c:v>11.53</c:v>
                </c:pt>
                <c:pt idx="83">
                  <c:v>11.74</c:v>
                </c:pt>
                <c:pt idx="84">
                  <c:v>14.46</c:v>
                </c:pt>
                <c:pt idx="85">
                  <c:v>12.62</c:v>
                </c:pt>
                <c:pt idx="86">
                  <c:v>15.12</c:v>
                </c:pt>
                <c:pt idx="87">
                  <c:v>15.56</c:v>
                </c:pt>
                <c:pt idx="88">
                  <c:v>15.26</c:v>
                </c:pt>
                <c:pt idx="89">
                  <c:v>11.42</c:v>
                </c:pt>
                <c:pt idx="90">
                  <c:v>12.46</c:v>
                </c:pt>
                <c:pt idx="91">
                  <c:v>12.64</c:v>
                </c:pt>
                <c:pt idx="92">
                  <c:v>13.18</c:v>
                </c:pt>
                <c:pt idx="93">
                  <c:v>11.19</c:v>
                </c:pt>
              </c:numCache>
            </c:numRef>
          </c:xVal>
          <c:yVal>
            <c:numRef>
              <c:f>Data!$K$2:$K$95</c:f>
              <c:numCache>
                <c:formatCode>General</c:formatCode>
                <c:ptCount val="94"/>
                <c:pt idx="0">
                  <c:v>14.6</c:v>
                </c:pt>
                <c:pt idx="1">
                  <c:v>14.73</c:v>
                </c:pt>
                <c:pt idx="2">
                  <c:v>12.45</c:v>
                </c:pt>
                <c:pt idx="3">
                  <c:v>13.29</c:v>
                </c:pt>
                <c:pt idx="4">
                  <c:v>14.5</c:v>
                </c:pt>
                <c:pt idx="5">
                  <c:v>14.54</c:v>
                </c:pt>
                <c:pt idx="6">
                  <c:v>14.7</c:v>
                </c:pt>
                <c:pt idx="7">
                  <c:v>14.9</c:v>
                </c:pt>
                <c:pt idx="8">
                  <c:v>15.49</c:v>
                </c:pt>
                <c:pt idx="9">
                  <c:v>15.5</c:v>
                </c:pt>
                <c:pt idx="10">
                  <c:v>15.55</c:v>
                </c:pt>
                <c:pt idx="11">
                  <c:v>16</c:v>
                </c:pt>
                <c:pt idx="12">
                  <c:v>16</c:v>
                </c:pt>
                <c:pt idx="13">
                  <c:v>18.02</c:v>
                </c:pt>
                <c:pt idx="14">
                  <c:v>18.03</c:v>
                </c:pt>
                <c:pt idx="15">
                  <c:v>20</c:v>
                </c:pt>
                <c:pt idx="16">
                  <c:v>11.75</c:v>
                </c:pt>
                <c:pt idx="17">
                  <c:v>12.5</c:v>
                </c:pt>
                <c:pt idx="18">
                  <c:v>13.35</c:v>
                </c:pt>
                <c:pt idx="19">
                  <c:v>11.56</c:v>
                </c:pt>
                <c:pt idx="20">
                  <c:v>11.57</c:v>
                </c:pt>
                <c:pt idx="21">
                  <c:v>14.21</c:v>
                </c:pt>
                <c:pt idx="22">
                  <c:v>14.9</c:v>
                </c:pt>
                <c:pt idx="23">
                  <c:v>12.9</c:v>
                </c:pt>
                <c:pt idx="24">
                  <c:v>5</c:v>
                </c:pt>
                <c:pt idx="25">
                  <c:v>9.3000000000000007</c:v>
                </c:pt>
                <c:pt idx="26">
                  <c:v>10.36</c:v>
                </c:pt>
                <c:pt idx="27">
                  <c:v>10.93</c:v>
                </c:pt>
                <c:pt idx="28">
                  <c:v>11.25</c:v>
                </c:pt>
                <c:pt idx="29">
                  <c:v>12.1</c:v>
                </c:pt>
                <c:pt idx="30">
                  <c:v>12.34</c:v>
                </c:pt>
                <c:pt idx="31">
                  <c:v>13</c:v>
                </c:pt>
                <c:pt idx="32">
                  <c:v>13.09</c:v>
                </c:pt>
                <c:pt idx="33">
                  <c:v>13.73</c:v>
                </c:pt>
                <c:pt idx="34">
                  <c:v>13.85</c:v>
                </c:pt>
                <c:pt idx="35">
                  <c:v>15.05</c:v>
                </c:pt>
                <c:pt idx="36">
                  <c:v>16.43</c:v>
                </c:pt>
                <c:pt idx="37">
                  <c:v>12</c:v>
                </c:pt>
                <c:pt idx="38">
                  <c:v>12.94</c:v>
                </c:pt>
                <c:pt idx="39">
                  <c:v>16.100000000000001</c:v>
                </c:pt>
                <c:pt idx="40">
                  <c:v>10.35</c:v>
                </c:pt>
                <c:pt idx="41">
                  <c:v>11.89</c:v>
                </c:pt>
                <c:pt idx="42">
                  <c:v>12.55</c:v>
                </c:pt>
                <c:pt idx="43">
                  <c:v>13.1</c:v>
                </c:pt>
                <c:pt idx="44">
                  <c:v>13.37</c:v>
                </c:pt>
                <c:pt idx="45">
                  <c:v>13.44</c:v>
                </c:pt>
                <c:pt idx="46">
                  <c:v>13.62</c:v>
                </c:pt>
                <c:pt idx="47">
                  <c:v>14</c:v>
                </c:pt>
                <c:pt idx="48">
                  <c:v>14.54</c:v>
                </c:pt>
                <c:pt idx="49">
                  <c:v>14.55</c:v>
                </c:pt>
                <c:pt idx="50">
                  <c:v>14.59</c:v>
                </c:pt>
                <c:pt idx="51">
                  <c:v>14.65</c:v>
                </c:pt>
                <c:pt idx="52">
                  <c:v>14.75</c:v>
                </c:pt>
                <c:pt idx="53">
                  <c:v>14.8</c:v>
                </c:pt>
                <c:pt idx="54">
                  <c:v>15.55</c:v>
                </c:pt>
                <c:pt idx="55">
                  <c:v>15.79</c:v>
                </c:pt>
                <c:pt idx="56">
                  <c:v>16</c:v>
                </c:pt>
                <c:pt idx="57">
                  <c:v>16.440000000000001</c:v>
                </c:pt>
                <c:pt idx="58">
                  <c:v>16.579999999999998</c:v>
                </c:pt>
                <c:pt idx="59">
                  <c:v>16.66</c:v>
                </c:pt>
                <c:pt idx="60">
                  <c:v>16.829999999999998</c:v>
                </c:pt>
                <c:pt idx="61">
                  <c:v>8.31</c:v>
                </c:pt>
                <c:pt idx="62">
                  <c:v>12.48</c:v>
                </c:pt>
                <c:pt idx="63">
                  <c:v>12.51</c:v>
                </c:pt>
                <c:pt idx="64">
                  <c:v>12.83</c:v>
                </c:pt>
                <c:pt idx="65">
                  <c:v>13</c:v>
                </c:pt>
                <c:pt idx="66">
                  <c:v>13.26</c:v>
                </c:pt>
                <c:pt idx="67">
                  <c:v>14.44</c:v>
                </c:pt>
                <c:pt idx="68">
                  <c:v>14.56</c:v>
                </c:pt>
                <c:pt idx="69">
                  <c:v>15.3</c:v>
                </c:pt>
                <c:pt idx="70">
                  <c:v>17.760000000000002</c:v>
                </c:pt>
                <c:pt idx="71">
                  <c:v>14.41</c:v>
                </c:pt>
                <c:pt idx="72">
                  <c:v>6</c:v>
                </c:pt>
                <c:pt idx="73">
                  <c:v>11.07</c:v>
                </c:pt>
                <c:pt idx="74">
                  <c:v>11.35</c:v>
                </c:pt>
                <c:pt idx="75">
                  <c:v>11.66</c:v>
                </c:pt>
                <c:pt idx="76">
                  <c:v>12.68</c:v>
                </c:pt>
                <c:pt idx="77">
                  <c:v>15.79</c:v>
                </c:pt>
                <c:pt idx="78">
                  <c:v>16.059999999999999</c:v>
                </c:pt>
                <c:pt idx="79">
                  <c:v>16.82</c:v>
                </c:pt>
                <c:pt idx="80">
                  <c:v>10.7</c:v>
                </c:pt>
                <c:pt idx="81">
                  <c:v>9.7899999999999991</c:v>
                </c:pt>
                <c:pt idx="82">
                  <c:v>10.42</c:v>
                </c:pt>
                <c:pt idx="83">
                  <c:v>10.52</c:v>
                </c:pt>
                <c:pt idx="84">
                  <c:v>12.08</c:v>
                </c:pt>
                <c:pt idx="85">
                  <c:v>12.25</c:v>
                </c:pt>
                <c:pt idx="86">
                  <c:v>12.44</c:v>
                </c:pt>
                <c:pt idx="87">
                  <c:v>13.19</c:v>
                </c:pt>
                <c:pt idx="88">
                  <c:v>13.72</c:v>
                </c:pt>
                <c:pt idx="89">
                  <c:v>14.4</c:v>
                </c:pt>
                <c:pt idx="90">
                  <c:v>14.75</c:v>
                </c:pt>
                <c:pt idx="91">
                  <c:v>15.33</c:v>
                </c:pt>
                <c:pt idx="92">
                  <c:v>18.48</c:v>
                </c:pt>
                <c:pt idx="93">
                  <c:v>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2-44D0-ABEB-B6AEDD331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081087"/>
        <c:axId val="1468083583"/>
      </c:scatterChart>
      <c:valAx>
        <c:axId val="146808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083583"/>
        <c:crosses val="autoZero"/>
        <c:crossBetween val="midCat"/>
      </c:valAx>
      <c:valAx>
        <c:axId val="14680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08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2</xdr:row>
      <xdr:rowOff>25400</xdr:rowOff>
    </xdr:from>
    <xdr:to>
      <xdr:col>6</xdr:col>
      <xdr:colOff>31750</xdr:colOff>
      <xdr:row>17</xdr:row>
      <xdr:rowOff>6350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dard" refreshedDate="44692.506089930554" createdVersion="6" refreshedVersion="6" minRefreshableVersion="3" recordCount="94">
  <cacheSource type="worksheet">
    <worksheetSource ref="A1:K95" sheet="Data"/>
  </cacheSource>
  <cacheFields count="11">
    <cacheField name="id_etud" numFmtId="0">
      <sharedItems containsSemiMixedTypes="0" containsString="0" containsNumber="1" containsInteger="1" minValue="1" maxValue="94"/>
    </cacheField>
    <cacheField name="sexe" numFmtId="0">
      <sharedItems/>
    </cacheField>
    <cacheField name="was_boursier" numFmtId="0">
      <sharedItems count="2">
        <s v="non"/>
        <s v="oui"/>
      </sharedItems>
    </cacheField>
    <cacheField name="type_lycee" numFmtId="0">
      <sharedItems count="2">
        <s v="public"/>
        <s v="prive"/>
      </sharedItems>
    </cacheField>
    <cacheField name="dpt_lycee" numFmtId="0">
      <sharedItems containsSemiMixedTypes="0" containsString="0" containsNumber="1" containsInteger="1" minValue="13" maxValue="99"/>
    </cacheField>
    <cacheField name="type_bac" numFmtId="0">
      <sharedItems count="2">
        <s v="BG"/>
        <s v="BT"/>
      </sharedItems>
    </cacheField>
    <cacheField name="mention_bac" numFmtId="0">
      <sharedItems/>
    </cacheField>
    <cacheField name="classe_moy_bac" numFmtId="0">
      <sharedItems/>
    </cacheField>
    <cacheField name="moy_bac" numFmtId="0">
      <sharedItems containsSemiMixedTypes="0" containsString="0" containsNumber="1" containsInteger="1" minValue="11" maxValue="18"/>
    </cacheField>
    <cacheField name="lv_1" numFmtId="0">
      <sharedItems containsSemiMixedTypes="0" containsString="0" containsNumber="1" minValue="9.64" maxValue="19.75" count="90">
        <n v="19.18"/>
        <n v="19"/>
        <n v="16.989999999999998"/>
        <n v="14.98"/>
        <n v="12.92"/>
        <n v="16.8"/>
        <n v="10.38"/>
        <n v="14.59"/>
        <n v="15.01"/>
        <n v="12.55"/>
        <n v="15.67"/>
        <n v="11.31"/>
        <n v="18.16"/>
        <n v="18.5"/>
        <n v="16.149999999999999"/>
        <n v="15.65"/>
        <n v="18.41"/>
        <n v="14.37"/>
        <n v="18.34"/>
        <n v="16.27"/>
        <n v="16.100000000000001"/>
        <n v="16.77"/>
        <n v="10.9"/>
        <n v="14.15"/>
        <n v="16.850000000000001"/>
        <n v="16.3"/>
        <n v="13.8"/>
        <n v="14.28"/>
        <n v="18.940000000000001"/>
        <n v="14.25"/>
        <n v="17"/>
        <n v="13.98"/>
        <n v="18.48"/>
        <n v="15.31"/>
        <n v="13.96"/>
        <n v="17.850000000000001"/>
        <n v="15.9"/>
        <n v="14.2"/>
        <n v="9.64"/>
        <n v="16.649999999999999"/>
        <n v="10.7"/>
        <n v="19.75"/>
        <n v="12.68"/>
        <n v="16.489999999999998"/>
        <n v="13.63"/>
        <n v="14.02"/>
        <n v="12.93"/>
        <n v="12.18"/>
        <n v="13.68"/>
        <n v="12.79"/>
        <n v="17.079999999999998"/>
        <n v="15"/>
        <n v="15.25"/>
        <n v="11.74"/>
        <n v="18.38"/>
        <n v="10.1"/>
        <n v="13.99"/>
        <n v="17.45"/>
        <n v="17.8"/>
        <n v="12.83"/>
        <n v="15.11"/>
        <n v="14.09"/>
        <n v="14.99"/>
        <n v="16.45"/>
        <n v="12.7"/>
        <n v="11.95"/>
        <n v="16.510000000000002"/>
        <n v="12.4"/>
        <n v="11.53"/>
        <n v="11.73"/>
        <n v="15.75"/>
        <n v="14.46"/>
        <n v="11.7"/>
        <n v="12.62"/>
        <n v="12.51"/>
        <n v="15.12"/>
        <n v="14.64"/>
        <n v="15.81"/>
        <n v="15.56"/>
        <n v="15.26"/>
        <n v="12.36"/>
        <n v="12.58"/>
        <n v="11.42"/>
        <n v="12.46"/>
        <n v="13.5"/>
        <n v="12.64"/>
        <n v="12.74"/>
        <n v="13.18"/>
        <n v="14.6"/>
        <n v="11.19"/>
      </sharedItems>
    </cacheField>
    <cacheField name="lv_2" numFmtId="0">
      <sharedItems containsSemiMixedTypes="0" containsString="0" containsNumber="1" minValue="5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n v="1"/>
    <s v="M"/>
    <x v="0"/>
    <x v="0"/>
    <n v="56"/>
    <x v="0"/>
    <s v="TB"/>
    <s v="[16, 20]"/>
    <n v="18"/>
    <x v="0"/>
    <n v="12.94"/>
  </r>
  <r>
    <n v="2"/>
    <s v="M"/>
    <x v="0"/>
    <x v="1"/>
    <n v="56"/>
    <x v="0"/>
    <s v="TB"/>
    <s v="[16, 20]"/>
    <n v="18"/>
    <x v="1"/>
    <n v="14.6"/>
  </r>
  <r>
    <n v="3"/>
    <s v="M"/>
    <x v="0"/>
    <x v="1"/>
    <n v="99"/>
    <x v="0"/>
    <s v="TB"/>
    <s v="[16, 20]"/>
    <n v="18"/>
    <x v="2"/>
    <n v="14.73"/>
  </r>
  <r>
    <n v="4"/>
    <s v="M"/>
    <x v="0"/>
    <x v="0"/>
    <n v="56"/>
    <x v="0"/>
    <s v="TB"/>
    <s v="[16, 20]"/>
    <n v="18"/>
    <x v="3"/>
    <n v="16.100000000000001"/>
  </r>
  <r>
    <n v="5"/>
    <s v="M"/>
    <x v="0"/>
    <x v="0"/>
    <n v="76"/>
    <x v="0"/>
    <s v="B"/>
    <s v="[14, 16["/>
    <n v="15"/>
    <x v="4"/>
    <n v="10.35"/>
  </r>
  <r>
    <n v="6"/>
    <s v="M"/>
    <x v="0"/>
    <x v="0"/>
    <n v="56"/>
    <x v="0"/>
    <s v="B"/>
    <s v="[14, 16["/>
    <n v="15"/>
    <x v="5"/>
    <n v="11.89"/>
  </r>
  <r>
    <n v="7"/>
    <s v="M"/>
    <x v="0"/>
    <x v="1"/>
    <n v="35"/>
    <x v="0"/>
    <s v="B"/>
    <s v="[14, 16["/>
    <n v="15"/>
    <x v="6"/>
    <n v="12.45"/>
  </r>
  <r>
    <n v="8"/>
    <s v="M"/>
    <x v="1"/>
    <x v="0"/>
    <n v="75"/>
    <x v="0"/>
    <s v="B"/>
    <s v="[14, 16["/>
    <n v="15"/>
    <x v="7"/>
    <n v="12.55"/>
  </r>
  <r>
    <n v="9"/>
    <s v="M"/>
    <x v="1"/>
    <x v="0"/>
    <n v="56"/>
    <x v="0"/>
    <s v="B"/>
    <s v="[14, 16["/>
    <n v="15"/>
    <x v="8"/>
    <n v="13.1"/>
  </r>
  <r>
    <n v="10"/>
    <s v="M"/>
    <x v="0"/>
    <x v="1"/>
    <n v="56"/>
    <x v="0"/>
    <s v="B"/>
    <s v="[14, 16["/>
    <n v="15"/>
    <x v="9"/>
    <n v="13.29"/>
  </r>
  <r>
    <n v="11"/>
    <s v="M"/>
    <x v="0"/>
    <x v="0"/>
    <n v="91"/>
    <x v="0"/>
    <s v="B"/>
    <s v="[14, 16["/>
    <n v="15"/>
    <x v="10"/>
    <n v="13.37"/>
  </r>
  <r>
    <n v="12"/>
    <s v="M"/>
    <x v="0"/>
    <x v="0"/>
    <n v="56"/>
    <x v="0"/>
    <s v="B"/>
    <s v="[14, 16["/>
    <n v="15"/>
    <x v="11"/>
    <n v="13.44"/>
  </r>
  <r>
    <n v="13"/>
    <s v="F"/>
    <x v="0"/>
    <x v="0"/>
    <n v="56"/>
    <x v="0"/>
    <s v="B"/>
    <s v="[14, 16["/>
    <n v="15"/>
    <x v="12"/>
    <n v="13.62"/>
  </r>
  <r>
    <n v="14"/>
    <s v="M"/>
    <x v="0"/>
    <x v="0"/>
    <n v="56"/>
    <x v="0"/>
    <s v="B"/>
    <s v="[14, 16["/>
    <n v="15"/>
    <x v="13"/>
    <n v="14"/>
  </r>
  <r>
    <n v="15"/>
    <s v="F"/>
    <x v="0"/>
    <x v="1"/>
    <n v="56"/>
    <x v="0"/>
    <s v="B"/>
    <s v="[14, 16["/>
    <n v="15"/>
    <x v="14"/>
    <n v="14.5"/>
  </r>
  <r>
    <n v="16"/>
    <s v="M"/>
    <x v="0"/>
    <x v="1"/>
    <n v="56"/>
    <x v="0"/>
    <s v="B"/>
    <s v="[14, 16["/>
    <n v="15"/>
    <x v="15"/>
    <n v="14.54"/>
  </r>
  <r>
    <n v="17"/>
    <s v="M"/>
    <x v="0"/>
    <x v="0"/>
    <n v="56"/>
    <x v="0"/>
    <s v="B"/>
    <s v="[14, 16["/>
    <n v="15"/>
    <x v="16"/>
    <n v="14.54"/>
  </r>
  <r>
    <n v="18"/>
    <s v="M"/>
    <x v="1"/>
    <x v="0"/>
    <n v="56"/>
    <x v="0"/>
    <s v="B"/>
    <s v="[14, 16["/>
    <n v="15"/>
    <x v="17"/>
    <n v="14.55"/>
  </r>
  <r>
    <n v="19"/>
    <s v="M"/>
    <x v="0"/>
    <x v="0"/>
    <n v="56"/>
    <x v="0"/>
    <s v="B"/>
    <s v="[14, 16["/>
    <n v="15"/>
    <x v="18"/>
    <n v="14.59"/>
  </r>
  <r>
    <n v="20"/>
    <s v="M"/>
    <x v="0"/>
    <x v="0"/>
    <n v="35"/>
    <x v="0"/>
    <s v="B"/>
    <s v="[14, 16["/>
    <n v="15"/>
    <x v="19"/>
    <n v="14.65"/>
  </r>
  <r>
    <n v="21"/>
    <s v="M"/>
    <x v="0"/>
    <x v="1"/>
    <n v="44"/>
    <x v="0"/>
    <s v="B"/>
    <s v="[14, 16["/>
    <n v="15"/>
    <x v="20"/>
    <n v="14.7"/>
  </r>
  <r>
    <n v="22"/>
    <s v="M"/>
    <x v="0"/>
    <x v="0"/>
    <n v="74"/>
    <x v="0"/>
    <s v="B"/>
    <s v="[14, 16["/>
    <n v="15"/>
    <x v="21"/>
    <n v="14.75"/>
  </r>
  <r>
    <n v="23"/>
    <s v="M"/>
    <x v="0"/>
    <x v="0"/>
    <n v="53"/>
    <x v="0"/>
    <s v="B"/>
    <s v="[14, 16["/>
    <n v="15"/>
    <x v="22"/>
    <n v="14.8"/>
  </r>
  <r>
    <n v="24"/>
    <s v="M"/>
    <x v="0"/>
    <x v="1"/>
    <n v="29"/>
    <x v="0"/>
    <s v="B"/>
    <s v="[14, 16["/>
    <n v="15"/>
    <x v="23"/>
    <n v="14.9"/>
  </r>
  <r>
    <n v="25"/>
    <s v="F"/>
    <x v="0"/>
    <x v="1"/>
    <n v="56"/>
    <x v="0"/>
    <s v="B"/>
    <s v="[14, 16["/>
    <n v="15"/>
    <x v="24"/>
    <n v="15.49"/>
  </r>
  <r>
    <n v="26"/>
    <s v="M"/>
    <x v="1"/>
    <x v="1"/>
    <n v="56"/>
    <x v="0"/>
    <s v="B"/>
    <s v="[14, 16["/>
    <n v="15"/>
    <x v="25"/>
    <n v="15.5"/>
  </r>
  <r>
    <n v="27"/>
    <s v="M"/>
    <x v="0"/>
    <x v="1"/>
    <n v="56"/>
    <x v="0"/>
    <s v="B"/>
    <s v="[14, 16["/>
    <n v="15"/>
    <x v="26"/>
    <n v="15.55"/>
  </r>
  <r>
    <n v="28"/>
    <s v="M"/>
    <x v="0"/>
    <x v="0"/>
    <n v="53"/>
    <x v="0"/>
    <s v="B"/>
    <s v="[14, 16["/>
    <n v="15"/>
    <x v="27"/>
    <n v="15.55"/>
  </r>
  <r>
    <n v="29"/>
    <s v="M"/>
    <x v="0"/>
    <x v="0"/>
    <n v="35"/>
    <x v="0"/>
    <s v="B"/>
    <s v="[14, 16["/>
    <n v="15"/>
    <x v="28"/>
    <n v="15.79"/>
  </r>
  <r>
    <n v="30"/>
    <s v="M"/>
    <x v="0"/>
    <x v="1"/>
    <n v="56"/>
    <x v="0"/>
    <s v="B"/>
    <s v="[14, 16["/>
    <n v="15"/>
    <x v="29"/>
    <n v="16"/>
  </r>
  <r>
    <n v="31"/>
    <s v="F"/>
    <x v="0"/>
    <x v="1"/>
    <n v="99"/>
    <x v="0"/>
    <s v="B"/>
    <s v="[14, 16["/>
    <n v="15"/>
    <x v="30"/>
    <n v="16"/>
  </r>
  <r>
    <n v="32"/>
    <s v="M"/>
    <x v="0"/>
    <x v="0"/>
    <n v="56"/>
    <x v="0"/>
    <s v="B"/>
    <s v="[14, 16["/>
    <n v="15"/>
    <x v="13"/>
    <n v="16"/>
  </r>
  <r>
    <n v="33"/>
    <s v="M"/>
    <x v="1"/>
    <x v="0"/>
    <n v="72"/>
    <x v="0"/>
    <s v="B"/>
    <s v="[14, 16["/>
    <n v="15"/>
    <x v="31"/>
    <n v="16.440000000000001"/>
  </r>
  <r>
    <n v="34"/>
    <s v="M"/>
    <x v="1"/>
    <x v="0"/>
    <n v="35"/>
    <x v="0"/>
    <s v="B"/>
    <s v="[14, 16["/>
    <n v="15"/>
    <x v="32"/>
    <n v="16.579999999999998"/>
  </r>
  <r>
    <n v="35"/>
    <s v="M"/>
    <x v="1"/>
    <x v="0"/>
    <n v="56"/>
    <x v="0"/>
    <s v="B"/>
    <s v="[14, 16["/>
    <n v="15"/>
    <x v="33"/>
    <n v="16.66"/>
  </r>
  <r>
    <n v="36"/>
    <s v="M"/>
    <x v="0"/>
    <x v="0"/>
    <n v="22"/>
    <x v="0"/>
    <s v="B"/>
    <s v="[14, 16["/>
    <n v="15"/>
    <x v="34"/>
    <n v="16.829999999999998"/>
  </r>
  <r>
    <n v="37"/>
    <s v="M"/>
    <x v="0"/>
    <x v="1"/>
    <n v="56"/>
    <x v="0"/>
    <s v="B"/>
    <s v="[14, 16["/>
    <n v="15"/>
    <x v="35"/>
    <n v="18.02"/>
  </r>
  <r>
    <n v="38"/>
    <s v="M"/>
    <x v="0"/>
    <x v="1"/>
    <n v="35"/>
    <x v="0"/>
    <s v="B"/>
    <s v="[14, 16["/>
    <n v="15"/>
    <x v="36"/>
    <n v="18.03"/>
  </r>
  <r>
    <n v="39"/>
    <s v="M"/>
    <x v="0"/>
    <x v="1"/>
    <n v="49"/>
    <x v="0"/>
    <s v="B"/>
    <s v="[14, 16["/>
    <n v="15"/>
    <x v="37"/>
    <n v="20"/>
  </r>
  <r>
    <n v="40"/>
    <s v="M"/>
    <x v="0"/>
    <x v="0"/>
    <n v="56"/>
    <x v="0"/>
    <s v="AB"/>
    <s v="[12, 14["/>
    <n v="13"/>
    <x v="38"/>
    <n v="8.31"/>
  </r>
  <r>
    <n v="41"/>
    <s v="M"/>
    <x v="1"/>
    <x v="1"/>
    <n v="29"/>
    <x v="0"/>
    <s v="AB"/>
    <s v="[12, 14["/>
    <n v="13"/>
    <x v="39"/>
    <n v="11.75"/>
  </r>
  <r>
    <n v="42"/>
    <s v="M"/>
    <x v="0"/>
    <x v="0"/>
    <n v="56"/>
    <x v="0"/>
    <s v="AB"/>
    <s v="[12, 14["/>
    <n v="13"/>
    <x v="40"/>
    <n v="12.48"/>
  </r>
  <r>
    <n v="43"/>
    <s v="F"/>
    <x v="0"/>
    <x v="1"/>
    <n v="45"/>
    <x v="0"/>
    <s v="AB"/>
    <s v="[12, 14["/>
    <n v="13"/>
    <x v="41"/>
    <n v="12.5"/>
  </r>
  <r>
    <n v="44"/>
    <s v="M"/>
    <x v="1"/>
    <x v="0"/>
    <n v="56"/>
    <x v="0"/>
    <s v="AB"/>
    <s v="[12, 14["/>
    <n v="13"/>
    <x v="42"/>
    <n v="12.51"/>
  </r>
  <r>
    <n v="45"/>
    <s v="M"/>
    <x v="1"/>
    <x v="0"/>
    <n v="56"/>
    <x v="0"/>
    <s v="AB"/>
    <s v="[12, 14["/>
    <n v="13"/>
    <x v="43"/>
    <n v="12.83"/>
  </r>
  <r>
    <n v="46"/>
    <s v="M"/>
    <x v="0"/>
    <x v="0"/>
    <n v="29"/>
    <x v="0"/>
    <s v="AB"/>
    <s v="[12, 14["/>
    <n v="13"/>
    <x v="44"/>
    <n v="13"/>
  </r>
  <r>
    <n v="47"/>
    <s v="M"/>
    <x v="0"/>
    <x v="0"/>
    <n v="56"/>
    <x v="0"/>
    <s v="AB"/>
    <s v="[12, 14["/>
    <n v="13"/>
    <x v="45"/>
    <n v="13.26"/>
  </r>
  <r>
    <n v="48"/>
    <s v="M"/>
    <x v="0"/>
    <x v="1"/>
    <n v="56"/>
    <x v="0"/>
    <s v="AB"/>
    <s v="[12, 14["/>
    <n v="13"/>
    <x v="15"/>
    <n v="13.35"/>
  </r>
  <r>
    <n v="49"/>
    <s v="M"/>
    <x v="0"/>
    <x v="0"/>
    <n v="56"/>
    <x v="0"/>
    <s v="AB"/>
    <s v="[12, 14["/>
    <n v="13"/>
    <x v="46"/>
    <n v="14.44"/>
  </r>
  <r>
    <n v="50"/>
    <s v="M"/>
    <x v="0"/>
    <x v="0"/>
    <n v="56"/>
    <x v="0"/>
    <s v="AB"/>
    <s v="[12, 14["/>
    <n v="13"/>
    <x v="47"/>
    <n v="14.56"/>
  </r>
  <r>
    <n v="51"/>
    <s v="M"/>
    <x v="0"/>
    <x v="0"/>
    <n v="56"/>
    <x v="0"/>
    <s v="AB"/>
    <s v="[12, 14["/>
    <n v="13"/>
    <x v="48"/>
    <n v="15.3"/>
  </r>
  <r>
    <n v="52"/>
    <s v="M"/>
    <x v="0"/>
    <x v="0"/>
    <n v="56"/>
    <x v="0"/>
    <s v="AB"/>
    <s v="[12, 14["/>
    <n v="13"/>
    <x v="49"/>
    <n v="17.760000000000002"/>
  </r>
  <r>
    <n v="53"/>
    <s v="M"/>
    <x v="1"/>
    <x v="0"/>
    <n v="28"/>
    <x v="1"/>
    <s v="TB"/>
    <s v="[16, 20]"/>
    <n v="18"/>
    <x v="50"/>
    <n v="14.41"/>
  </r>
  <r>
    <n v="54"/>
    <s v="M"/>
    <x v="0"/>
    <x v="0"/>
    <n v="56"/>
    <x v="1"/>
    <s v="B"/>
    <s v="[14, 16["/>
    <n v="15"/>
    <x v="23"/>
    <n v="6"/>
  </r>
  <r>
    <n v="55"/>
    <s v="M"/>
    <x v="0"/>
    <x v="0"/>
    <n v="35"/>
    <x v="1"/>
    <s v="B"/>
    <s v="[14, 16["/>
    <n v="15"/>
    <x v="51"/>
    <n v="11.07"/>
  </r>
  <r>
    <n v="56"/>
    <s v="M"/>
    <x v="1"/>
    <x v="0"/>
    <n v="35"/>
    <x v="1"/>
    <s v="B"/>
    <s v="[14, 16["/>
    <n v="15"/>
    <x v="52"/>
    <n v="11.35"/>
  </r>
  <r>
    <n v="57"/>
    <s v="M"/>
    <x v="0"/>
    <x v="1"/>
    <n v="35"/>
    <x v="1"/>
    <s v="B"/>
    <s v="[14, 16["/>
    <n v="15"/>
    <x v="53"/>
    <n v="11.56"/>
  </r>
  <r>
    <n v="58"/>
    <s v="M"/>
    <x v="0"/>
    <x v="1"/>
    <n v="56"/>
    <x v="1"/>
    <s v="B"/>
    <s v="[14, 16["/>
    <n v="15"/>
    <x v="54"/>
    <n v="11.57"/>
  </r>
  <r>
    <n v="59"/>
    <s v="M"/>
    <x v="0"/>
    <x v="0"/>
    <n v="29"/>
    <x v="1"/>
    <s v="B"/>
    <s v="[14, 16["/>
    <n v="15"/>
    <x v="55"/>
    <n v="11.66"/>
  </r>
  <r>
    <n v="60"/>
    <s v="M"/>
    <x v="0"/>
    <x v="0"/>
    <n v="35"/>
    <x v="1"/>
    <s v="B"/>
    <s v="[14, 16["/>
    <n v="15"/>
    <x v="56"/>
    <n v="12.68"/>
  </r>
  <r>
    <n v="61"/>
    <s v="M"/>
    <x v="0"/>
    <x v="1"/>
    <n v="56"/>
    <x v="1"/>
    <s v="B"/>
    <s v="[14, 16["/>
    <n v="15"/>
    <x v="57"/>
    <n v="14.21"/>
  </r>
  <r>
    <n v="62"/>
    <s v="F"/>
    <x v="0"/>
    <x v="1"/>
    <n v="89"/>
    <x v="1"/>
    <s v="B"/>
    <s v="[14, 16["/>
    <n v="15"/>
    <x v="58"/>
    <n v="14.9"/>
  </r>
  <r>
    <n v="63"/>
    <s v="F"/>
    <x v="1"/>
    <x v="0"/>
    <n v="18"/>
    <x v="1"/>
    <s v="B"/>
    <s v="[14, 16["/>
    <n v="15"/>
    <x v="59"/>
    <n v="15.79"/>
  </r>
  <r>
    <n v="64"/>
    <s v="M"/>
    <x v="1"/>
    <x v="0"/>
    <n v="29"/>
    <x v="1"/>
    <s v="B"/>
    <s v="[14, 16["/>
    <n v="15"/>
    <x v="60"/>
    <n v="16.059999999999999"/>
  </r>
  <r>
    <n v="65"/>
    <s v="M"/>
    <x v="0"/>
    <x v="0"/>
    <n v="44"/>
    <x v="1"/>
    <s v="B"/>
    <s v="[14, 16["/>
    <n v="15"/>
    <x v="61"/>
    <n v="16.82"/>
  </r>
  <r>
    <n v="66"/>
    <s v="M"/>
    <x v="1"/>
    <x v="0"/>
    <n v="56"/>
    <x v="1"/>
    <s v="B"/>
    <s v="[14, 16["/>
    <n v="15"/>
    <x v="62"/>
    <n v="10.7"/>
  </r>
  <r>
    <n v="67"/>
    <s v="M"/>
    <x v="0"/>
    <x v="1"/>
    <n v="56"/>
    <x v="1"/>
    <s v="B"/>
    <s v="[14, 16["/>
    <n v="15"/>
    <x v="63"/>
    <n v="12.9"/>
  </r>
  <r>
    <n v="68"/>
    <s v="M"/>
    <x v="0"/>
    <x v="1"/>
    <n v="22"/>
    <x v="1"/>
    <s v="AB"/>
    <s v="[12, 14["/>
    <n v="13"/>
    <x v="64"/>
    <n v="5"/>
  </r>
  <r>
    <n v="69"/>
    <s v="M"/>
    <x v="1"/>
    <x v="1"/>
    <n v="56"/>
    <x v="1"/>
    <s v="AB"/>
    <s v="[12, 14["/>
    <n v="13"/>
    <x v="65"/>
    <n v="9.3000000000000007"/>
  </r>
  <r>
    <n v="70"/>
    <s v="M"/>
    <x v="0"/>
    <x v="0"/>
    <n v="44"/>
    <x v="1"/>
    <s v="AB"/>
    <s v="[12, 14["/>
    <n v="13"/>
    <x v="66"/>
    <n v="9.7899999999999991"/>
  </r>
  <r>
    <n v="71"/>
    <s v="M"/>
    <x v="0"/>
    <x v="1"/>
    <n v="56"/>
    <x v="1"/>
    <s v="AB"/>
    <s v="[12, 14["/>
    <n v="13"/>
    <x v="67"/>
    <n v="10.36"/>
  </r>
  <r>
    <n v="72"/>
    <s v="M"/>
    <x v="0"/>
    <x v="0"/>
    <n v="29"/>
    <x v="1"/>
    <s v="AB"/>
    <s v="[12, 14["/>
    <n v="13"/>
    <x v="68"/>
    <n v="10.42"/>
  </r>
  <r>
    <n v="73"/>
    <s v="M"/>
    <x v="0"/>
    <x v="0"/>
    <n v="56"/>
    <x v="1"/>
    <s v="AB"/>
    <s v="[12, 14["/>
    <n v="13"/>
    <x v="53"/>
    <n v="10.52"/>
  </r>
  <r>
    <n v="74"/>
    <s v="M"/>
    <x v="0"/>
    <x v="1"/>
    <n v="29"/>
    <x v="1"/>
    <s v="AB"/>
    <s v="[12, 14["/>
    <n v="13"/>
    <x v="69"/>
    <n v="10.93"/>
  </r>
  <r>
    <n v="75"/>
    <s v="M"/>
    <x v="0"/>
    <x v="1"/>
    <n v="13"/>
    <x v="1"/>
    <s v="AB"/>
    <s v="[12, 14["/>
    <n v="13"/>
    <x v="70"/>
    <n v="11.25"/>
  </r>
  <r>
    <n v="76"/>
    <s v="M"/>
    <x v="0"/>
    <x v="0"/>
    <n v="29"/>
    <x v="1"/>
    <s v="AB"/>
    <s v="[12, 14["/>
    <n v="13"/>
    <x v="71"/>
    <n v="12.08"/>
  </r>
  <r>
    <n v="77"/>
    <s v="M"/>
    <x v="0"/>
    <x v="1"/>
    <n v="44"/>
    <x v="1"/>
    <s v="AB"/>
    <s v="[12, 14["/>
    <n v="13"/>
    <x v="72"/>
    <n v="12.1"/>
  </r>
  <r>
    <n v="78"/>
    <s v="F"/>
    <x v="0"/>
    <x v="0"/>
    <n v="25"/>
    <x v="1"/>
    <s v="AB"/>
    <s v="[12, 14["/>
    <n v="13"/>
    <x v="73"/>
    <n v="12.25"/>
  </r>
  <r>
    <n v="79"/>
    <s v="M"/>
    <x v="0"/>
    <x v="1"/>
    <n v="56"/>
    <x v="1"/>
    <s v="AB"/>
    <s v="[12, 14["/>
    <n v="13"/>
    <x v="74"/>
    <n v="12.34"/>
  </r>
  <r>
    <n v="80"/>
    <s v="M"/>
    <x v="0"/>
    <x v="0"/>
    <n v="78"/>
    <x v="1"/>
    <s v="AB"/>
    <s v="[12, 14["/>
    <n v="13"/>
    <x v="75"/>
    <n v="12.44"/>
  </r>
  <r>
    <n v="81"/>
    <s v="M"/>
    <x v="0"/>
    <x v="1"/>
    <n v="29"/>
    <x v="1"/>
    <s v="AB"/>
    <s v="[12, 14["/>
    <n v="13"/>
    <x v="76"/>
    <n v="13"/>
  </r>
  <r>
    <n v="82"/>
    <s v="M"/>
    <x v="0"/>
    <x v="1"/>
    <n v="56"/>
    <x v="1"/>
    <s v="AB"/>
    <s v="[12, 14["/>
    <n v="13"/>
    <x v="77"/>
    <n v="13.09"/>
  </r>
  <r>
    <n v="83"/>
    <s v="M"/>
    <x v="0"/>
    <x v="0"/>
    <n v="56"/>
    <x v="1"/>
    <s v="AB"/>
    <s v="[12, 14["/>
    <n v="13"/>
    <x v="78"/>
    <n v="13.19"/>
  </r>
  <r>
    <n v="84"/>
    <s v="M"/>
    <x v="0"/>
    <x v="0"/>
    <n v="29"/>
    <x v="1"/>
    <s v="AB"/>
    <s v="[12, 14["/>
    <n v="13"/>
    <x v="79"/>
    <n v="13.72"/>
  </r>
  <r>
    <n v="85"/>
    <s v="M"/>
    <x v="0"/>
    <x v="1"/>
    <n v="56"/>
    <x v="1"/>
    <s v="AB"/>
    <s v="[12, 14["/>
    <n v="13"/>
    <x v="80"/>
    <n v="13.73"/>
  </r>
  <r>
    <n v="86"/>
    <s v="M"/>
    <x v="0"/>
    <x v="1"/>
    <n v="29"/>
    <x v="1"/>
    <s v="AB"/>
    <s v="[12, 14["/>
    <n v="13"/>
    <x v="81"/>
    <n v="13.85"/>
  </r>
  <r>
    <n v="87"/>
    <s v="M"/>
    <x v="0"/>
    <x v="0"/>
    <n v="29"/>
    <x v="1"/>
    <s v="AB"/>
    <s v="[12, 14["/>
    <n v="13"/>
    <x v="82"/>
    <n v="14.4"/>
  </r>
  <r>
    <n v="88"/>
    <s v="M"/>
    <x v="0"/>
    <x v="0"/>
    <n v="29"/>
    <x v="1"/>
    <s v="AB"/>
    <s v="[12, 14["/>
    <n v="13"/>
    <x v="83"/>
    <n v="14.75"/>
  </r>
  <r>
    <n v="89"/>
    <s v="M"/>
    <x v="1"/>
    <x v="1"/>
    <n v="44"/>
    <x v="1"/>
    <s v="AB"/>
    <s v="[12, 14["/>
    <n v="13"/>
    <x v="84"/>
    <n v="15.05"/>
  </r>
  <r>
    <n v="90"/>
    <s v="M"/>
    <x v="0"/>
    <x v="0"/>
    <n v="35"/>
    <x v="1"/>
    <s v="AB"/>
    <s v="[12, 14["/>
    <n v="13"/>
    <x v="85"/>
    <n v="15.33"/>
  </r>
  <r>
    <n v="91"/>
    <s v="M"/>
    <x v="0"/>
    <x v="1"/>
    <n v="29"/>
    <x v="1"/>
    <s v="AB"/>
    <s v="[12, 14["/>
    <n v="13"/>
    <x v="86"/>
    <n v="16.43"/>
  </r>
  <r>
    <n v="92"/>
    <s v="M"/>
    <x v="0"/>
    <x v="0"/>
    <n v="29"/>
    <x v="1"/>
    <s v="AB"/>
    <s v="[12, 14["/>
    <n v="13"/>
    <x v="87"/>
    <n v="18.48"/>
  </r>
  <r>
    <n v="93"/>
    <s v="M"/>
    <x v="0"/>
    <x v="1"/>
    <n v="29"/>
    <x v="1"/>
    <s v="AB"/>
    <s v="[12, 14["/>
    <n v="13"/>
    <x v="88"/>
    <n v="12"/>
  </r>
  <r>
    <n v="94"/>
    <s v="M"/>
    <x v="0"/>
    <x v="0"/>
    <n v="44"/>
    <x v="1"/>
    <s v="P"/>
    <s v="[10, 12["/>
    <n v="11"/>
    <x v="89"/>
    <n v="12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7" firstHeaderRow="1" firstDataRow="2" firstDataCol="1"/>
  <pivotFields count="11">
    <pivotField dataField="1"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Nombre de id_etu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6" firstHeaderRow="0" firstDataRow="1" firstDataCol="1"/>
  <pivotFields count="11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91">
        <item x="38"/>
        <item x="55"/>
        <item x="6"/>
        <item x="40"/>
        <item x="22"/>
        <item x="89"/>
        <item x="11"/>
        <item x="82"/>
        <item x="68"/>
        <item x="72"/>
        <item x="69"/>
        <item x="53"/>
        <item x="65"/>
        <item x="47"/>
        <item x="80"/>
        <item x="67"/>
        <item x="83"/>
        <item x="74"/>
        <item x="9"/>
        <item x="81"/>
        <item x="73"/>
        <item x="85"/>
        <item x="42"/>
        <item x="64"/>
        <item x="86"/>
        <item x="49"/>
        <item x="59"/>
        <item x="4"/>
        <item x="46"/>
        <item x="87"/>
        <item x="84"/>
        <item x="44"/>
        <item x="48"/>
        <item x="26"/>
        <item x="34"/>
        <item x="31"/>
        <item x="56"/>
        <item x="45"/>
        <item x="61"/>
        <item x="23"/>
        <item x="37"/>
        <item x="29"/>
        <item x="27"/>
        <item x="17"/>
        <item x="71"/>
        <item x="7"/>
        <item x="88"/>
        <item x="76"/>
        <item x="3"/>
        <item x="62"/>
        <item x="51"/>
        <item x="8"/>
        <item x="60"/>
        <item x="75"/>
        <item x="52"/>
        <item x="79"/>
        <item x="33"/>
        <item x="78"/>
        <item x="15"/>
        <item x="10"/>
        <item x="70"/>
        <item x="77"/>
        <item x="36"/>
        <item x="20"/>
        <item x="14"/>
        <item x="19"/>
        <item x="25"/>
        <item x="63"/>
        <item x="43"/>
        <item x="66"/>
        <item x="39"/>
        <item x="21"/>
        <item x="5"/>
        <item x="24"/>
        <item x="2"/>
        <item x="30"/>
        <item x="50"/>
        <item x="57"/>
        <item x="58"/>
        <item x="35"/>
        <item x="12"/>
        <item x="18"/>
        <item x="54"/>
        <item x="16"/>
        <item x="32"/>
        <item x="13"/>
        <item x="28"/>
        <item x="1"/>
        <item x="0"/>
        <item x="41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id_etud" fld="0" subtotal="count" baseField="3" baseItem="0"/>
    <dataField name="Moyenne de lv_1" fld="9" subtotal="average" baseField="3" baseItem="0" numFmtId="2"/>
    <dataField name="Varp de lv_1" fld="9" subtotal="varp" baseField="3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4" displayName="Tableau14" ref="B1:K95" totalsRowShown="0" headerRowDxfId="1">
  <autoFilter ref="B1:K95"/>
  <sortState ref="B2:K95">
    <sortCondition ref="D1:D95"/>
  </sortState>
  <tableColumns count="10">
    <tableColumn id="3" name="sexe" dataDxfId="0"/>
    <tableColumn id="1" name="was_boursier"/>
    <tableColumn id="2" name="type_lycee"/>
    <tableColumn id="29" name="dpt_lycee"/>
    <tableColumn id="33" name="type_bac"/>
    <tableColumn id="52" name="mention_bac"/>
    <tableColumn id="5" name="classe_moy_bac"/>
    <tableColumn id="4" name="moy_bac"/>
    <tableColumn id="72" name="lv_1"/>
    <tableColumn id="75" name="lv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A75" workbookViewId="0">
      <selection activeCell="J40" sqref="J40:J95"/>
    </sheetView>
  </sheetViews>
  <sheetFormatPr baseColWidth="10" defaultRowHeight="14.5" x14ac:dyDescent="0.35"/>
  <cols>
    <col min="2" max="2" width="10.90625" customWidth="1"/>
    <col min="3" max="3" width="12.08984375" bestFit="1" customWidth="1"/>
    <col min="4" max="5" width="10.90625" customWidth="1"/>
    <col min="7" max="7" width="11.81640625" bestFit="1" customWidth="1"/>
    <col min="8" max="8" width="14.26953125" bestFit="1" customWidth="1"/>
    <col min="11" max="11" width="12.08984375" bestFit="1" customWidth="1"/>
    <col min="12" max="12" width="11.81640625" bestFit="1" customWidth="1"/>
    <col min="13" max="15" width="10.90625" customWidth="1"/>
  </cols>
  <sheetData>
    <row r="1" spans="1:11" s="2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>
        <v>1</v>
      </c>
      <c r="B2" t="s">
        <v>11</v>
      </c>
      <c r="C2" t="s">
        <v>12</v>
      </c>
      <c r="D2" t="s">
        <v>17</v>
      </c>
      <c r="E2">
        <v>56</v>
      </c>
      <c r="F2" t="s">
        <v>14</v>
      </c>
      <c r="G2" t="s">
        <v>15</v>
      </c>
      <c r="H2" t="s">
        <v>16</v>
      </c>
      <c r="I2">
        <v>18</v>
      </c>
      <c r="J2">
        <v>19</v>
      </c>
      <c r="K2">
        <v>14.6</v>
      </c>
    </row>
    <row r="3" spans="1:11" x14ac:dyDescent="0.35">
      <c r="A3" s="4">
        <v>2</v>
      </c>
      <c r="B3" t="s">
        <v>11</v>
      </c>
      <c r="C3" t="s">
        <v>12</v>
      </c>
      <c r="D3" t="s">
        <v>17</v>
      </c>
      <c r="E3">
        <v>99</v>
      </c>
      <c r="F3" t="s">
        <v>14</v>
      </c>
      <c r="G3" t="s">
        <v>15</v>
      </c>
      <c r="H3" t="s">
        <v>16</v>
      </c>
      <c r="I3">
        <v>18</v>
      </c>
      <c r="J3">
        <v>16.989999999999998</v>
      </c>
      <c r="K3">
        <v>14.73</v>
      </c>
    </row>
    <row r="4" spans="1:11" x14ac:dyDescent="0.35">
      <c r="A4" s="3">
        <v>3</v>
      </c>
      <c r="B4" t="s">
        <v>11</v>
      </c>
      <c r="C4" t="s">
        <v>12</v>
      </c>
      <c r="D4" t="s">
        <v>17</v>
      </c>
      <c r="E4">
        <v>35</v>
      </c>
      <c r="F4" t="s">
        <v>14</v>
      </c>
      <c r="G4" t="s">
        <v>18</v>
      </c>
      <c r="H4" t="s">
        <v>19</v>
      </c>
      <c r="I4">
        <v>15</v>
      </c>
      <c r="J4">
        <v>10.38</v>
      </c>
      <c r="K4">
        <v>12.45</v>
      </c>
    </row>
    <row r="5" spans="1:11" x14ac:dyDescent="0.35">
      <c r="A5" s="4">
        <v>4</v>
      </c>
      <c r="B5" t="s">
        <v>11</v>
      </c>
      <c r="C5" t="s">
        <v>12</v>
      </c>
      <c r="D5" t="s">
        <v>17</v>
      </c>
      <c r="E5">
        <v>56</v>
      </c>
      <c r="F5" t="s">
        <v>14</v>
      </c>
      <c r="G5" t="s">
        <v>18</v>
      </c>
      <c r="H5" t="s">
        <v>19</v>
      </c>
      <c r="I5">
        <v>15</v>
      </c>
      <c r="J5">
        <v>12.55</v>
      </c>
      <c r="K5">
        <v>13.29</v>
      </c>
    </row>
    <row r="6" spans="1:11" x14ac:dyDescent="0.35">
      <c r="A6" s="3">
        <v>5</v>
      </c>
      <c r="B6" t="s">
        <v>21</v>
      </c>
      <c r="C6" t="s">
        <v>12</v>
      </c>
      <c r="D6" t="s">
        <v>17</v>
      </c>
      <c r="E6">
        <v>56</v>
      </c>
      <c r="F6" t="s">
        <v>14</v>
      </c>
      <c r="G6" t="s">
        <v>18</v>
      </c>
      <c r="H6" t="s">
        <v>19</v>
      </c>
      <c r="I6">
        <v>15</v>
      </c>
      <c r="J6">
        <v>16.149999999999999</v>
      </c>
      <c r="K6">
        <v>14.5</v>
      </c>
    </row>
    <row r="7" spans="1:11" x14ac:dyDescent="0.35">
      <c r="A7" s="4">
        <v>6</v>
      </c>
      <c r="B7" t="s">
        <v>11</v>
      </c>
      <c r="C7" t="s">
        <v>12</v>
      </c>
      <c r="D7" t="s">
        <v>17</v>
      </c>
      <c r="E7">
        <v>56</v>
      </c>
      <c r="F7" t="s">
        <v>14</v>
      </c>
      <c r="G7" t="s">
        <v>18</v>
      </c>
      <c r="H7" t="s">
        <v>19</v>
      </c>
      <c r="I7">
        <v>15</v>
      </c>
      <c r="J7">
        <v>15.65</v>
      </c>
      <c r="K7">
        <v>14.54</v>
      </c>
    </row>
    <row r="8" spans="1:11" x14ac:dyDescent="0.35">
      <c r="A8" s="3">
        <v>7</v>
      </c>
      <c r="B8" t="s">
        <v>11</v>
      </c>
      <c r="C8" t="s">
        <v>12</v>
      </c>
      <c r="D8" t="s">
        <v>17</v>
      </c>
      <c r="E8">
        <v>44</v>
      </c>
      <c r="F8" t="s">
        <v>14</v>
      </c>
      <c r="G8" t="s">
        <v>18</v>
      </c>
      <c r="H8" t="s">
        <v>19</v>
      </c>
      <c r="I8">
        <v>15</v>
      </c>
      <c r="J8">
        <v>16.100000000000001</v>
      </c>
      <c r="K8">
        <v>14.7</v>
      </c>
    </row>
    <row r="9" spans="1:11" x14ac:dyDescent="0.35">
      <c r="A9" s="4">
        <v>8</v>
      </c>
      <c r="B9" t="s">
        <v>11</v>
      </c>
      <c r="C9" t="s">
        <v>12</v>
      </c>
      <c r="D9" t="s">
        <v>17</v>
      </c>
      <c r="E9">
        <v>29</v>
      </c>
      <c r="F9" t="s">
        <v>14</v>
      </c>
      <c r="G9" t="s">
        <v>18</v>
      </c>
      <c r="H9" t="s">
        <v>19</v>
      </c>
      <c r="I9">
        <v>15</v>
      </c>
      <c r="J9">
        <v>14.15</v>
      </c>
      <c r="K9">
        <v>14.9</v>
      </c>
    </row>
    <row r="10" spans="1:11" x14ac:dyDescent="0.35">
      <c r="A10" s="3">
        <v>9</v>
      </c>
      <c r="B10" t="s">
        <v>21</v>
      </c>
      <c r="C10" t="s">
        <v>12</v>
      </c>
      <c r="D10" t="s">
        <v>17</v>
      </c>
      <c r="E10">
        <v>56</v>
      </c>
      <c r="F10" t="s">
        <v>14</v>
      </c>
      <c r="G10" t="s">
        <v>18</v>
      </c>
      <c r="H10" t="s">
        <v>19</v>
      </c>
      <c r="I10">
        <v>15</v>
      </c>
      <c r="J10">
        <v>16.850000000000001</v>
      </c>
      <c r="K10">
        <v>15.49</v>
      </c>
    </row>
    <row r="11" spans="1:11" x14ac:dyDescent="0.35">
      <c r="A11" s="4">
        <v>10</v>
      </c>
      <c r="B11" t="s">
        <v>11</v>
      </c>
      <c r="C11" t="s">
        <v>20</v>
      </c>
      <c r="D11" t="s">
        <v>17</v>
      </c>
      <c r="E11">
        <v>56</v>
      </c>
      <c r="F11" t="s">
        <v>14</v>
      </c>
      <c r="G11" t="s">
        <v>18</v>
      </c>
      <c r="H11" t="s">
        <v>19</v>
      </c>
      <c r="I11">
        <v>15</v>
      </c>
      <c r="J11">
        <v>16.3</v>
      </c>
      <c r="K11">
        <v>15.5</v>
      </c>
    </row>
    <row r="12" spans="1:11" x14ac:dyDescent="0.35">
      <c r="A12" s="3">
        <v>11</v>
      </c>
      <c r="B12" t="s">
        <v>11</v>
      </c>
      <c r="C12" t="s">
        <v>12</v>
      </c>
      <c r="D12" t="s">
        <v>17</v>
      </c>
      <c r="E12">
        <v>56</v>
      </c>
      <c r="F12" t="s">
        <v>14</v>
      </c>
      <c r="G12" t="s">
        <v>18</v>
      </c>
      <c r="H12" t="s">
        <v>19</v>
      </c>
      <c r="I12">
        <v>15</v>
      </c>
      <c r="J12">
        <v>13.8</v>
      </c>
      <c r="K12">
        <v>15.55</v>
      </c>
    </row>
    <row r="13" spans="1:11" x14ac:dyDescent="0.35">
      <c r="A13" s="4">
        <v>12</v>
      </c>
      <c r="B13" t="s">
        <v>11</v>
      </c>
      <c r="C13" t="s">
        <v>12</v>
      </c>
      <c r="D13" t="s">
        <v>17</v>
      </c>
      <c r="E13">
        <v>56</v>
      </c>
      <c r="F13" t="s">
        <v>14</v>
      </c>
      <c r="G13" t="s">
        <v>18</v>
      </c>
      <c r="H13" t="s">
        <v>19</v>
      </c>
      <c r="I13">
        <v>15</v>
      </c>
      <c r="J13">
        <v>14.25</v>
      </c>
      <c r="K13">
        <v>16</v>
      </c>
    </row>
    <row r="14" spans="1:11" x14ac:dyDescent="0.35">
      <c r="A14" s="3">
        <v>13</v>
      </c>
      <c r="B14" t="s">
        <v>21</v>
      </c>
      <c r="C14" t="s">
        <v>12</v>
      </c>
      <c r="D14" t="s">
        <v>17</v>
      </c>
      <c r="E14">
        <v>99</v>
      </c>
      <c r="F14" t="s">
        <v>14</v>
      </c>
      <c r="G14" t="s">
        <v>18</v>
      </c>
      <c r="H14" t="s">
        <v>19</v>
      </c>
      <c r="I14">
        <v>15</v>
      </c>
      <c r="J14">
        <v>17</v>
      </c>
      <c r="K14">
        <v>16</v>
      </c>
    </row>
    <row r="15" spans="1:11" x14ac:dyDescent="0.35">
      <c r="A15" s="4">
        <v>14</v>
      </c>
      <c r="B15" t="s">
        <v>11</v>
      </c>
      <c r="C15" t="s">
        <v>12</v>
      </c>
      <c r="D15" t="s">
        <v>17</v>
      </c>
      <c r="E15">
        <v>56</v>
      </c>
      <c r="F15" t="s">
        <v>14</v>
      </c>
      <c r="G15" t="s">
        <v>18</v>
      </c>
      <c r="H15" t="s">
        <v>19</v>
      </c>
      <c r="I15">
        <v>15</v>
      </c>
      <c r="J15">
        <v>17.850000000000001</v>
      </c>
      <c r="K15">
        <v>18.02</v>
      </c>
    </row>
    <row r="16" spans="1:11" x14ac:dyDescent="0.35">
      <c r="A16" s="3">
        <v>15</v>
      </c>
      <c r="B16" t="s">
        <v>11</v>
      </c>
      <c r="C16" t="s">
        <v>12</v>
      </c>
      <c r="D16" t="s">
        <v>17</v>
      </c>
      <c r="E16">
        <v>35</v>
      </c>
      <c r="F16" t="s">
        <v>14</v>
      </c>
      <c r="G16" t="s">
        <v>18</v>
      </c>
      <c r="H16" t="s">
        <v>19</v>
      </c>
      <c r="I16">
        <v>15</v>
      </c>
      <c r="J16">
        <v>15.9</v>
      </c>
      <c r="K16">
        <v>18.03</v>
      </c>
    </row>
    <row r="17" spans="1:11" x14ac:dyDescent="0.35">
      <c r="A17" s="4">
        <v>16</v>
      </c>
      <c r="B17" t="s">
        <v>11</v>
      </c>
      <c r="C17" t="s">
        <v>12</v>
      </c>
      <c r="D17" t="s">
        <v>17</v>
      </c>
      <c r="E17">
        <v>49</v>
      </c>
      <c r="F17" t="s">
        <v>14</v>
      </c>
      <c r="G17" t="s">
        <v>18</v>
      </c>
      <c r="H17" t="s">
        <v>19</v>
      </c>
      <c r="I17">
        <v>15</v>
      </c>
      <c r="J17">
        <v>14.2</v>
      </c>
      <c r="K17">
        <v>20</v>
      </c>
    </row>
    <row r="18" spans="1:11" x14ac:dyDescent="0.35">
      <c r="A18" s="3">
        <v>17</v>
      </c>
      <c r="B18" t="s">
        <v>11</v>
      </c>
      <c r="C18" t="s">
        <v>20</v>
      </c>
      <c r="D18" t="s">
        <v>17</v>
      </c>
      <c r="E18">
        <v>29</v>
      </c>
      <c r="F18" t="s">
        <v>14</v>
      </c>
      <c r="G18" t="s">
        <v>22</v>
      </c>
      <c r="H18" t="s">
        <v>23</v>
      </c>
      <c r="I18">
        <v>13</v>
      </c>
      <c r="J18">
        <v>16.649999999999999</v>
      </c>
      <c r="K18">
        <v>11.75</v>
      </c>
    </row>
    <row r="19" spans="1:11" x14ac:dyDescent="0.35">
      <c r="A19" s="4">
        <v>18</v>
      </c>
      <c r="B19" t="s">
        <v>21</v>
      </c>
      <c r="C19" t="s">
        <v>12</v>
      </c>
      <c r="D19" t="s">
        <v>17</v>
      </c>
      <c r="E19">
        <v>45</v>
      </c>
      <c r="F19" t="s">
        <v>14</v>
      </c>
      <c r="G19" t="s">
        <v>22</v>
      </c>
      <c r="H19" t="s">
        <v>23</v>
      </c>
      <c r="I19">
        <v>13</v>
      </c>
      <c r="J19">
        <v>19.75</v>
      </c>
      <c r="K19">
        <v>12.5</v>
      </c>
    </row>
    <row r="20" spans="1:11" x14ac:dyDescent="0.35">
      <c r="A20" s="3">
        <v>19</v>
      </c>
      <c r="B20" t="s">
        <v>11</v>
      </c>
      <c r="C20" t="s">
        <v>12</v>
      </c>
      <c r="D20" t="s">
        <v>17</v>
      </c>
      <c r="E20">
        <v>56</v>
      </c>
      <c r="F20" t="s">
        <v>14</v>
      </c>
      <c r="G20" t="s">
        <v>22</v>
      </c>
      <c r="H20" t="s">
        <v>23</v>
      </c>
      <c r="I20">
        <v>13</v>
      </c>
      <c r="J20">
        <v>15.65</v>
      </c>
      <c r="K20">
        <v>13.35</v>
      </c>
    </row>
    <row r="21" spans="1:11" x14ac:dyDescent="0.35">
      <c r="A21" s="4">
        <v>20</v>
      </c>
      <c r="B21" t="s">
        <v>11</v>
      </c>
      <c r="C21" t="s">
        <v>12</v>
      </c>
      <c r="D21" t="s">
        <v>17</v>
      </c>
      <c r="E21">
        <v>35</v>
      </c>
      <c r="F21" t="s">
        <v>24</v>
      </c>
      <c r="G21" t="s">
        <v>18</v>
      </c>
      <c r="H21" t="s">
        <v>19</v>
      </c>
      <c r="I21">
        <v>15</v>
      </c>
      <c r="J21">
        <v>11.74</v>
      </c>
      <c r="K21">
        <v>11.56</v>
      </c>
    </row>
    <row r="22" spans="1:11" x14ac:dyDescent="0.35">
      <c r="A22" s="3">
        <v>21</v>
      </c>
      <c r="B22" t="s">
        <v>11</v>
      </c>
      <c r="C22" t="s">
        <v>12</v>
      </c>
      <c r="D22" t="s">
        <v>17</v>
      </c>
      <c r="E22">
        <v>56</v>
      </c>
      <c r="F22" t="s">
        <v>24</v>
      </c>
      <c r="G22" t="s">
        <v>18</v>
      </c>
      <c r="H22" t="s">
        <v>19</v>
      </c>
      <c r="I22">
        <v>15</v>
      </c>
      <c r="J22">
        <v>18.38</v>
      </c>
      <c r="K22">
        <v>11.57</v>
      </c>
    </row>
    <row r="23" spans="1:11" x14ac:dyDescent="0.35">
      <c r="A23" s="4">
        <v>22</v>
      </c>
      <c r="B23" t="s">
        <v>11</v>
      </c>
      <c r="C23" t="s">
        <v>12</v>
      </c>
      <c r="D23" t="s">
        <v>17</v>
      </c>
      <c r="E23">
        <v>56</v>
      </c>
      <c r="F23" t="s">
        <v>24</v>
      </c>
      <c r="G23" t="s">
        <v>18</v>
      </c>
      <c r="H23" t="s">
        <v>19</v>
      </c>
      <c r="I23">
        <v>15</v>
      </c>
      <c r="J23">
        <v>17.45</v>
      </c>
      <c r="K23">
        <v>14.21</v>
      </c>
    </row>
    <row r="24" spans="1:11" x14ac:dyDescent="0.35">
      <c r="A24" s="3">
        <v>23</v>
      </c>
      <c r="B24" t="s">
        <v>21</v>
      </c>
      <c r="C24" t="s">
        <v>12</v>
      </c>
      <c r="D24" t="s">
        <v>17</v>
      </c>
      <c r="E24">
        <v>89</v>
      </c>
      <c r="F24" t="s">
        <v>24</v>
      </c>
      <c r="G24" t="s">
        <v>18</v>
      </c>
      <c r="H24" t="s">
        <v>19</v>
      </c>
      <c r="I24">
        <v>15</v>
      </c>
      <c r="J24">
        <v>17.8</v>
      </c>
      <c r="K24">
        <v>14.9</v>
      </c>
    </row>
    <row r="25" spans="1:11" x14ac:dyDescent="0.35">
      <c r="A25" s="4">
        <v>24</v>
      </c>
      <c r="B25" t="s">
        <v>11</v>
      </c>
      <c r="C25" t="s">
        <v>12</v>
      </c>
      <c r="D25" t="s">
        <v>17</v>
      </c>
      <c r="E25">
        <v>56</v>
      </c>
      <c r="F25" t="s">
        <v>24</v>
      </c>
      <c r="G25" t="s">
        <v>18</v>
      </c>
      <c r="H25" t="s">
        <v>19</v>
      </c>
      <c r="I25">
        <v>15</v>
      </c>
      <c r="J25">
        <v>16.45</v>
      </c>
      <c r="K25">
        <v>12.9</v>
      </c>
    </row>
    <row r="26" spans="1:11" x14ac:dyDescent="0.35">
      <c r="A26" s="3">
        <v>25</v>
      </c>
      <c r="B26" t="s">
        <v>11</v>
      </c>
      <c r="C26" t="s">
        <v>12</v>
      </c>
      <c r="D26" t="s">
        <v>17</v>
      </c>
      <c r="E26">
        <v>22</v>
      </c>
      <c r="F26" t="s">
        <v>24</v>
      </c>
      <c r="G26" t="s">
        <v>22</v>
      </c>
      <c r="H26" t="s">
        <v>23</v>
      </c>
      <c r="I26">
        <v>13</v>
      </c>
      <c r="J26">
        <v>12.7</v>
      </c>
      <c r="K26">
        <v>5</v>
      </c>
    </row>
    <row r="27" spans="1:11" x14ac:dyDescent="0.35">
      <c r="A27" s="4">
        <v>26</v>
      </c>
      <c r="B27" t="s">
        <v>11</v>
      </c>
      <c r="C27" t="s">
        <v>20</v>
      </c>
      <c r="D27" t="s">
        <v>17</v>
      </c>
      <c r="E27">
        <v>56</v>
      </c>
      <c r="F27" t="s">
        <v>24</v>
      </c>
      <c r="G27" t="s">
        <v>22</v>
      </c>
      <c r="H27" t="s">
        <v>23</v>
      </c>
      <c r="I27">
        <v>13</v>
      </c>
      <c r="J27">
        <v>11.95</v>
      </c>
      <c r="K27">
        <v>9.3000000000000007</v>
      </c>
    </row>
    <row r="28" spans="1:11" x14ac:dyDescent="0.35">
      <c r="A28" s="3">
        <v>27</v>
      </c>
      <c r="B28" t="s">
        <v>11</v>
      </c>
      <c r="C28" t="s">
        <v>12</v>
      </c>
      <c r="D28" t="s">
        <v>17</v>
      </c>
      <c r="E28">
        <v>56</v>
      </c>
      <c r="F28" t="s">
        <v>24</v>
      </c>
      <c r="G28" t="s">
        <v>22</v>
      </c>
      <c r="H28" t="s">
        <v>23</v>
      </c>
      <c r="I28">
        <v>13</v>
      </c>
      <c r="J28">
        <v>12.4</v>
      </c>
      <c r="K28">
        <v>10.36</v>
      </c>
    </row>
    <row r="29" spans="1:11" x14ac:dyDescent="0.35">
      <c r="A29" s="4">
        <v>28</v>
      </c>
      <c r="B29" t="s">
        <v>11</v>
      </c>
      <c r="C29" t="s">
        <v>12</v>
      </c>
      <c r="D29" t="s">
        <v>17</v>
      </c>
      <c r="E29">
        <v>29</v>
      </c>
      <c r="F29" t="s">
        <v>24</v>
      </c>
      <c r="G29" t="s">
        <v>22</v>
      </c>
      <c r="H29" t="s">
        <v>23</v>
      </c>
      <c r="I29">
        <v>13</v>
      </c>
      <c r="J29">
        <v>11.73</v>
      </c>
      <c r="K29">
        <v>10.93</v>
      </c>
    </row>
    <row r="30" spans="1:11" x14ac:dyDescent="0.35">
      <c r="A30" s="3">
        <v>29</v>
      </c>
      <c r="B30" t="s">
        <v>11</v>
      </c>
      <c r="C30" t="s">
        <v>12</v>
      </c>
      <c r="D30" t="s">
        <v>17</v>
      </c>
      <c r="E30">
        <v>13</v>
      </c>
      <c r="F30" t="s">
        <v>24</v>
      </c>
      <c r="G30" t="s">
        <v>22</v>
      </c>
      <c r="H30" t="s">
        <v>23</v>
      </c>
      <c r="I30">
        <v>13</v>
      </c>
      <c r="J30">
        <v>15.75</v>
      </c>
      <c r="K30">
        <v>11.25</v>
      </c>
    </row>
    <row r="31" spans="1:11" x14ac:dyDescent="0.35">
      <c r="A31" s="4">
        <v>30</v>
      </c>
      <c r="B31" t="s">
        <v>11</v>
      </c>
      <c r="C31" t="s">
        <v>12</v>
      </c>
      <c r="D31" t="s">
        <v>17</v>
      </c>
      <c r="E31">
        <v>44</v>
      </c>
      <c r="F31" t="s">
        <v>24</v>
      </c>
      <c r="G31" t="s">
        <v>22</v>
      </c>
      <c r="H31" t="s">
        <v>23</v>
      </c>
      <c r="I31">
        <v>13</v>
      </c>
      <c r="J31">
        <v>11.7</v>
      </c>
      <c r="K31">
        <v>12.1</v>
      </c>
    </row>
    <row r="32" spans="1:11" x14ac:dyDescent="0.35">
      <c r="A32" s="3">
        <v>31</v>
      </c>
      <c r="B32" t="s">
        <v>11</v>
      </c>
      <c r="C32" t="s">
        <v>12</v>
      </c>
      <c r="D32" t="s">
        <v>17</v>
      </c>
      <c r="E32">
        <v>56</v>
      </c>
      <c r="F32" t="s">
        <v>24</v>
      </c>
      <c r="G32" t="s">
        <v>22</v>
      </c>
      <c r="H32" t="s">
        <v>23</v>
      </c>
      <c r="I32">
        <v>13</v>
      </c>
      <c r="J32">
        <v>12.51</v>
      </c>
      <c r="K32">
        <v>12.34</v>
      </c>
    </row>
    <row r="33" spans="1:11" x14ac:dyDescent="0.35">
      <c r="A33" s="4">
        <v>32</v>
      </c>
      <c r="B33" t="s">
        <v>11</v>
      </c>
      <c r="C33" t="s">
        <v>12</v>
      </c>
      <c r="D33" t="s">
        <v>17</v>
      </c>
      <c r="E33">
        <v>29</v>
      </c>
      <c r="F33" t="s">
        <v>24</v>
      </c>
      <c r="G33" t="s">
        <v>22</v>
      </c>
      <c r="H33" t="s">
        <v>23</v>
      </c>
      <c r="I33">
        <v>13</v>
      </c>
      <c r="J33">
        <v>14.64</v>
      </c>
      <c r="K33">
        <v>13</v>
      </c>
    </row>
    <row r="34" spans="1:11" x14ac:dyDescent="0.35">
      <c r="A34" s="3">
        <v>33</v>
      </c>
      <c r="B34" t="s">
        <v>11</v>
      </c>
      <c r="C34" t="s">
        <v>12</v>
      </c>
      <c r="D34" t="s">
        <v>17</v>
      </c>
      <c r="E34">
        <v>56</v>
      </c>
      <c r="F34" t="s">
        <v>24</v>
      </c>
      <c r="G34" t="s">
        <v>22</v>
      </c>
      <c r="H34" t="s">
        <v>23</v>
      </c>
      <c r="I34">
        <v>13</v>
      </c>
      <c r="J34">
        <v>15.81</v>
      </c>
      <c r="K34">
        <v>13.09</v>
      </c>
    </row>
    <row r="35" spans="1:11" x14ac:dyDescent="0.35">
      <c r="A35" s="4">
        <v>34</v>
      </c>
      <c r="B35" t="s">
        <v>11</v>
      </c>
      <c r="C35" t="s">
        <v>12</v>
      </c>
      <c r="D35" t="s">
        <v>17</v>
      </c>
      <c r="E35">
        <v>56</v>
      </c>
      <c r="F35" t="s">
        <v>24</v>
      </c>
      <c r="G35" t="s">
        <v>22</v>
      </c>
      <c r="H35" t="s">
        <v>23</v>
      </c>
      <c r="I35">
        <v>13</v>
      </c>
      <c r="J35">
        <v>12.36</v>
      </c>
      <c r="K35">
        <v>13.73</v>
      </c>
    </row>
    <row r="36" spans="1:11" x14ac:dyDescent="0.35">
      <c r="A36" s="3">
        <v>35</v>
      </c>
      <c r="B36" t="s">
        <v>11</v>
      </c>
      <c r="C36" t="s">
        <v>12</v>
      </c>
      <c r="D36" t="s">
        <v>17</v>
      </c>
      <c r="E36">
        <v>29</v>
      </c>
      <c r="F36" t="s">
        <v>24</v>
      </c>
      <c r="G36" t="s">
        <v>22</v>
      </c>
      <c r="H36" t="s">
        <v>23</v>
      </c>
      <c r="I36">
        <v>13</v>
      </c>
      <c r="J36">
        <v>12.58</v>
      </c>
      <c r="K36">
        <v>13.85</v>
      </c>
    </row>
    <row r="37" spans="1:11" x14ac:dyDescent="0.35">
      <c r="A37" s="4">
        <v>36</v>
      </c>
      <c r="B37" t="s">
        <v>11</v>
      </c>
      <c r="C37" t="s">
        <v>20</v>
      </c>
      <c r="D37" t="s">
        <v>17</v>
      </c>
      <c r="E37">
        <v>44</v>
      </c>
      <c r="F37" t="s">
        <v>24</v>
      </c>
      <c r="G37" t="s">
        <v>22</v>
      </c>
      <c r="H37" t="s">
        <v>23</v>
      </c>
      <c r="I37">
        <v>13</v>
      </c>
      <c r="J37">
        <v>13.5</v>
      </c>
      <c r="K37">
        <v>15.05</v>
      </c>
    </row>
    <row r="38" spans="1:11" x14ac:dyDescent="0.35">
      <c r="A38" s="3">
        <v>37</v>
      </c>
      <c r="B38" t="s">
        <v>11</v>
      </c>
      <c r="C38" t="s">
        <v>12</v>
      </c>
      <c r="D38" t="s">
        <v>17</v>
      </c>
      <c r="E38">
        <v>29</v>
      </c>
      <c r="F38" t="s">
        <v>24</v>
      </c>
      <c r="G38" t="s">
        <v>22</v>
      </c>
      <c r="H38" t="s">
        <v>23</v>
      </c>
      <c r="I38">
        <v>13</v>
      </c>
      <c r="J38">
        <v>12.74</v>
      </c>
      <c r="K38">
        <v>16.43</v>
      </c>
    </row>
    <row r="39" spans="1:11" x14ac:dyDescent="0.35">
      <c r="A39" s="4">
        <v>38</v>
      </c>
      <c r="B39" t="s">
        <v>11</v>
      </c>
      <c r="C39" t="s">
        <v>12</v>
      </c>
      <c r="D39" t="s">
        <v>17</v>
      </c>
      <c r="E39">
        <v>29</v>
      </c>
      <c r="F39" t="s">
        <v>24</v>
      </c>
      <c r="G39" t="s">
        <v>22</v>
      </c>
      <c r="H39" t="s">
        <v>23</v>
      </c>
      <c r="I39">
        <v>13</v>
      </c>
      <c r="J39">
        <v>14.6</v>
      </c>
      <c r="K39">
        <v>12</v>
      </c>
    </row>
    <row r="40" spans="1:11" x14ac:dyDescent="0.35">
      <c r="A40" s="3">
        <v>39</v>
      </c>
      <c r="B40" t="s">
        <v>11</v>
      </c>
      <c r="C40" t="s">
        <v>12</v>
      </c>
      <c r="D40" t="s">
        <v>13</v>
      </c>
      <c r="E40">
        <v>56</v>
      </c>
      <c r="F40" t="s">
        <v>14</v>
      </c>
      <c r="G40" t="s">
        <v>15</v>
      </c>
      <c r="H40" t="s">
        <v>16</v>
      </c>
      <c r="I40">
        <v>18</v>
      </c>
      <c r="J40">
        <v>19.18</v>
      </c>
      <c r="K40">
        <v>12.94</v>
      </c>
    </row>
    <row r="41" spans="1:11" x14ac:dyDescent="0.35">
      <c r="A41" s="4">
        <v>40</v>
      </c>
      <c r="B41" t="s">
        <v>11</v>
      </c>
      <c r="C41" t="s">
        <v>12</v>
      </c>
      <c r="D41" t="s">
        <v>13</v>
      </c>
      <c r="E41">
        <v>56</v>
      </c>
      <c r="F41" t="s">
        <v>14</v>
      </c>
      <c r="G41" t="s">
        <v>15</v>
      </c>
      <c r="H41" t="s">
        <v>16</v>
      </c>
      <c r="I41">
        <v>18</v>
      </c>
      <c r="J41">
        <v>14.98</v>
      </c>
      <c r="K41">
        <v>16.100000000000001</v>
      </c>
    </row>
    <row r="42" spans="1:11" x14ac:dyDescent="0.35">
      <c r="A42" s="3">
        <v>41</v>
      </c>
      <c r="B42" t="s">
        <v>11</v>
      </c>
      <c r="C42" t="s">
        <v>12</v>
      </c>
      <c r="D42" t="s">
        <v>13</v>
      </c>
      <c r="E42">
        <v>76</v>
      </c>
      <c r="F42" t="s">
        <v>14</v>
      </c>
      <c r="G42" t="s">
        <v>18</v>
      </c>
      <c r="H42" t="s">
        <v>19</v>
      </c>
      <c r="I42">
        <v>15</v>
      </c>
      <c r="J42">
        <v>12.92</v>
      </c>
      <c r="K42">
        <v>10.35</v>
      </c>
    </row>
    <row r="43" spans="1:11" x14ac:dyDescent="0.35">
      <c r="A43" s="4">
        <v>42</v>
      </c>
      <c r="B43" t="s">
        <v>11</v>
      </c>
      <c r="C43" t="s">
        <v>12</v>
      </c>
      <c r="D43" t="s">
        <v>13</v>
      </c>
      <c r="E43">
        <v>56</v>
      </c>
      <c r="F43" t="s">
        <v>14</v>
      </c>
      <c r="G43" t="s">
        <v>18</v>
      </c>
      <c r="H43" t="s">
        <v>19</v>
      </c>
      <c r="I43">
        <v>15</v>
      </c>
      <c r="J43">
        <v>16.8</v>
      </c>
      <c r="K43">
        <v>11.89</v>
      </c>
    </row>
    <row r="44" spans="1:11" x14ac:dyDescent="0.35">
      <c r="A44" s="3">
        <v>43</v>
      </c>
      <c r="B44" t="s">
        <v>11</v>
      </c>
      <c r="C44" t="s">
        <v>20</v>
      </c>
      <c r="D44" t="s">
        <v>13</v>
      </c>
      <c r="E44">
        <v>75</v>
      </c>
      <c r="F44" t="s">
        <v>14</v>
      </c>
      <c r="G44" t="s">
        <v>18</v>
      </c>
      <c r="H44" t="s">
        <v>19</v>
      </c>
      <c r="I44">
        <v>15</v>
      </c>
      <c r="J44">
        <v>14.59</v>
      </c>
      <c r="K44">
        <v>12.55</v>
      </c>
    </row>
    <row r="45" spans="1:11" x14ac:dyDescent="0.35">
      <c r="A45" s="4">
        <v>44</v>
      </c>
      <c r="B45" t="s">
        <v>11</v>
      </c>
      <c r="C45" t="s">
        <v>20</v>
      </c>
      <c r="D45" t="s">
        <v>13</v>
      </c>
      <c r="E45">
        <v>56</v>
      </c>
      <c r="F45" t="s">
        <v>14</v>
      </c>
      <c r="G45" t="s">
        <v>18</v>
      </c>
      <c r="H45" t="s">
        <v>19</v>
      </c>
      <c r="I45">
        <v>15</v>
      </c>
      <c r="J45">
        <v>15.01</v>
      </c>
      <c r="K45">
        <v>13.1</v>
      </c>
    </row>
    <row r="46" spans="1:11" x14ac:dyDescent="0.35">
      <c r="A46" s="3">
        <v>45</v>
      </c>
      <c r="B46" t="s">
        <v>11</v>
      </c>
      <c r="C46" t="s">
        <v>12</v>
      </c>
      <c r="D46" t="s">
        <v>13</v>
      </c>
      <c r="E46">
        <v>91</v>
      </c>
      <c r="F46" t="s">
        <v>14</v>
      </c>
      <c r="G46" t="s">
        <v>18</v>
      </c>
      <c r="H46" t="s">
        <v>19</v>
      </c>
      <c r="I46">
        <v>15</v>
      </c>
      <c r="J46">
        <v>15.67</v>
      </c>
      <c r="K46">
        <v>13.37</v>
      </c>
    </row>
    <row r="47" spans="1:11" x14ac:dyDescent="0.35">
      <c r="A47" s="4">
        <v>46</v>
      </c>
      <c r="B47" t="s">
        <v>11</v>
      </c>
      <c r="C47" t="s">
        <v>12</v>
      </c>
      <c r="D47" t="s">
        <v>13</v>
      </c>
      <c r="E47">
        <v>56</v>
      </c>
      <c r="F47" t="s">
        <v>14</v>
      </c>
      <c r="G47" t="s">
        <v>18</v>
      </c>
      <c r="H47" t="s">
        <v>19</v>
      </c>
      <c r="I47">
        <v>15</v>
      </c>
      <c r="J47">
        <v>11.31</v>
      </c>
      <c r="K47">
        <v>13.44</v>
      </c>
    </row>
    <row r="48" spans="1:11" x14ac:dyDescent="0.35">
      <c r="A48" s="3">
        <v>47</v>
      </c>
      <c r="B48" t="s">
        <v>21</v>
      </c>
      <c r="C48" t="s">
        <v>12</v>
      </c>
      <c r="D48" t="s">
        <v>13</v>
      </c>
      <c r="E48">
        <v>56</v>
      </c>
      <c r="F48" t="s">
        <v>14</v>
      </c>
      <c r="G48" t="s">
        <v>18</v>
      </c>
      <c r="H48" t="s">
        <v>19</v>
      </c>
      <c r="I48">
        <v>15</v>
      </c>
      <c r="J48">
        <v>18.16</v>
      </c>
      <c r="K48">
        <v>13.62</v>
      </c>
    </row>
    <row r="49" spans="1:11" x14ac:dyDescent="0.35">
      <c r="A49" s="4">
        <v>48</v>
      </c>
      <c r="B49" t="s">
        <v>11</v>
      </c>
      <c r="C49" t="s">
        <v>12</v>
      </c>
      <c r="D49" t="s">
        <v>13</v>
      </c>
      <c r="E49">
        <v>56</v>
      </c>
      <c r="F49" t="s">
        <v>14</v>
      </c>
      <c r="G49" t="s">
        <v>18</v>
      </c>
      <c r="H49" t="s">
        <v>19</v>
      </c>
      <c r="I49">
        <v>15</v>
      </c>
      <c r="J49">
        <v>18.5</v>
      </c>
      <c r="K49">
        <v>14</v>
      </c>
    </row>
    <row r="50" spans="1:11" x14ac:dyDescent="0.35">
      <c r="A50" s="3">
        <v>49</v>
      </c>
      <c r="B50" t="s">
        <v>11</v>
      </c>
      <c r="C50" t="s">
        <v>12</v>
      </c>
      <c r="D50" t="s">
        <v>13</v>
      </c>
      <c r="E50">
        <v>56</v>
      </c>
      <c r="F50" t="s">
        <v>14</v>
      </c>
      <c r="G50" t="s">
        <v>18</v>
      </c>
      <c r="H50" t="s">
        <v>19</v>
      </c>
      <c r="I50">
        <v>15</v>
      </c>
      <c r="J50">
        <v>18.41</v>
      </c>
      <c r="K50">
        <v>14.54</v>
      </c>
    </row>
    <row r="51" spans="1:11" x14ac:dyDescent="0.35">
      <c r="A51" s="4">
        <v>50</v>
      </c>
      <c r="B51" t="s">
        <v>11</v>
      </c>
      <c r="C51" t="s">
        <v>20</v>
      </c>
      <c r="D51" t="s">
        <v>13</v>
      </c>
      <c r="E51">
        <v>56</v>
      </c>
      <c r="F51" t="s">
        <v>14</v>
      </c>
      <c r="G51" t="s">
        <v>18</v>
      </c>
      <c r="H51" t="s">
        <v>19</v>
      </c>
      <c r="I51">
        <v>15</v>
      </c>
      <c r="J51">
        <v>14.37</v>
      </c>
      <c r="K51">
        <v>14.55</v>
      </c>
    </row>
    <row r="52" spans="1:11" x14ac:dyDescent="0.35">
      <c r="A52" s="3">
        <v>51</v>
      </c>
      <c r="B52" t="s">
        <v>11</v>
      </c>
      <c r="C52" t="s">
        <v>12</v>
      </c>
      <c r="D52" t="s">
        <v>13</v>
      </c>
      <c r="E52">
        <v>56</v>
      </c>
      <c r="F52" t="s">
        <v>14</v>
      </c>
      <c r="G52" t="s">
        <v>18</v>
      </c>
      <c r="H52" t="s">
        <v>19</v>
      </c>
      <c r="I52">
        <v>15</v>
      </c>
      <c r="J52">
        <v>18.34</v>
      </c>
      <c r="K52">
        <v>14.59</v>
      </c>
    </row>
    <row r="53" spans="1:11" x14ac:dyDescent="0.35">
      <c r="A53" s="4">
        <v>52</v>
      </c>
      <c r="B53" t="s">
        <v>11</v>
      </c>
      <c r="C53" t="s">
        <v>12</v>
      </c>
      <c r="D53" t="s">
        <v>13</v>
      </c>
      <c r="E53">
        <v>35</v>
      </c>
      <c r="F53" t="s">
        <v>14</v>
      </c>
      <c r="G53" t="s">
        <v>18</v>
      </c>
      <c r="H53" t="s">
        <v>19</v>
      </c>
      <c r="I53">
        <v>15</v>
      </c>
      <c r="J53">
        <v>16.27</v>
      </c>
      <c r="K53">
        <v>14.65</v>
      </c>
    </row>
    <row r="54" spans="1:11" x14ac:dyDescent="0.35">
      <c r="A54" s="3">
        <v>53</v>
      </c>
      <c r="B54" t="s">
        <v>11</v>
      </c>
      <c r="C54" t="s">
        <v>12</v>
      </c>
      <c r="D54" t="s">
        <v>13</v>
      </c>
      <c r="E54">
        <v>74</v>
      </c>
      <c r="F54" t="s">
        <v>14</v>
      </c>
      <c r="G54" t="s">
        <v>18</v>
      </c>
      <c r="H54" t="s">
        <v>19</v>
      </c>
      <c r="I54">
        <v>15</v>
      </c>
      <c r="J54">
        <v>16.77</v>
      </c>
      <c r="K54">
        <v>14.75</v>
      </c>
    </row>
    <row r="55" spans="1:11" x14ac:dyDescent="0.35">
      <c r="A55" s="4">
        <v>54</v>
      </c>
      <c r="B55" t="s">
        <v>11</v>
      </c>
      <c r="C55" t="s">
        <v>12</v>
      </c>
      <c r="D55" t="s">
        <v>13</v>
      </c>
      <c r="E55">
        <v>53</v>
      </c>
      <c r="F55" t="s">
        <v>14</v>
      </c>
      <c r="G55" t="s">
        <v>18</v>
      </c>
      <c r="H55" t="s">
        <v>19</v>
      </c>
      <c r="I55">
        <v>15</v>
      </c>
      <c r="J55">
        <v>10.9</v>
      </c>
      <c r="K55">
        <v>14.8</v>
      </c>
    </row>
    <row r="56" spans="1:11" x14ac:dyDescent="0.35">
      <c r="A56" s="3">
        <v>55</v>
      </c>
      <c r="B56" t="s">
        <v>11</v>
      </c>
      <c r="C56" t="s">
        <v>12</v>
      </c>
      <c r="D56" t="s">
        <v>13</v>
      </c>
      <c r="E56">
        <v>53</v>
      </c>
      <c r="F56" t="s">
        <v>14</v>
      </c>
      <c r="G56" t="s">
        <v>18</v>
      </c>
      <c r="H56" t="s">
        <v>19</v>
      </c>
      <c r="I56">
        <v>15</v>
      </c>
      <c r="J56">
        <v>14.28</v>
      </c>
      <c r="K56">
        <v>15.55</v>
      </c>
    </row>
    <row r="57" spans="1:11" x14ac:dyDescent="0.35">
      <c r="A57" s="4">
        <v>56</v>
      </c>
      <c r="B57" t="s">
        <v>11</v>
      </c>
      <c r="C57" t="s">
        <v>12</v>
      </c>
      <c r="D57" t="s">
        <v>13</v>
      </c>
      <c r="E57">
        <v>35</v>
      </c>
      <c r="F57" t="s">
        <v>14</v>
      </c>
      <c r="G57" t="s">
        <v>18</v>
      </c>
      <c r="H57" t="s">
        <v>19</v>
      </c>
      <c r="I57">
        <v>15</v>
      </c>
      <c r="J57">
        <v>18.940000000000001</v>
      </c>
      <c r="K57">
        <v>15.79</v>
      </c>
    </row>
    <row r="58" spans="1:11" x14ac:dyDescent="0.35">
      <c r="A58" s="3">
        <v>57</v>
      </c>
      <c r="B58" t="s">
        <v>11</v>
      </c>
      <c r="C58" t="s">
        <v>12</v>
      </c>
      <c r="D58" t="s">
        <v>13</v>
      </c>
      <c r="E58">
        <v>56</v>
      </c>
      <c r="F58" t="s">
        <v>14</v>
      </c>
      <c r="G58" t="s">
        <v>18</v>
      </c>
      <c r="H58" t="s">
        <v>19</v>
      </c>
      <c r="I58">
        <v>15</v>
      </c>
      <c r="J58">
        <v>18.5</v>
      </c>
      <c r="K58">
        <v>16</v>
      </c>
    </row>
    <row r="59" spans="1:11" x14ac:dyDescent="0.35">
      <c r="A59" s="4">
        <v>58</v>
      </c>
      <c r="B59" t="s">
        <v>11</v>
      </c>
      <c r="C59" t="s">
        <v>20</v>
      </c>
      <c r="D59" t="s">
        <v>13</v>
      </c>
      <c r="E59">
        <v>72</v>
      </c>
      <c r="F59" t="s">
        <v>14</v>
      </c>
      <c r="G59" t="s">
        <v>18</v>
      </c>
      <c r="H59" t="s">
        <v>19</v>
      </c>
      <c r="I59">
        <v>15</v>
      </c>
      <c r="J59">
        <v>13.98</v>
      </c>
      <c r="K59">
        <v>16.440000000000001</v>
      </c>
    </row>
    <row r="60" spans="1:11" x14ac:dyDescent="0.35">
      <c r="A60" s="3">
        <v>59</v>
      </c>
      <c r="B60" t="s">
        <v>11</v>
      </c>
      <c r="C60" t="s">
        <v>20</v>
      </c>
      <c r="D60" t="s">
        <v>13</v>
      </c>
      <c r="E60">
        <v>35</v>
      </c>
      <c r="F60" t="s">
        <v>14</v>
      </c>
      <c r="G60" t="s">
        <v>18</v>
      </c>
      <c r="H60" t="s">
        <v>19</v>
      </c>
      <c r="I60">
        <v>15</v>
      </c>
      <c r="J60">
        <v>18.48</v>
      </c>
      <c r="K60">
        <v>16.579999999999998</v>
      </c>
    </row>
    <row r="61" spans="1:11" x14ac:dyDescent="0.35">
      <c r="A61" s="4">
        <v>60</v>
      </c>
      <c r="B61" t="s">
        <v>11</v>
      </c>
      <c r="C61" t="s">
        <v>20</v>
      </c>
      <c r="D61" t="s">
        <v>13</v>
      </c>
      <c r="E61">
        <v>56</v>
      </c>
      <c r="F61" t="s">
        <v>14</v>
      </c>
      <c r="G61" t="s">
        <v>18</v>
      </c>
      <c r="H61" t="s">
        <v>19</v>
      </c>
      <c r="I61">
        <v>15</v>
      </c>
      <c r="J61">
        <v>15.31</v>
      </c>
      <c r="K61">
        <v>16.66</v>
      </c>
    </row>
    <row r="62" spans="1:11" x14ac:dyDescent="0.35">
      <c r="A62" s="3">
        <v>61</v>
      </c>
      <c r="B62" t="s">
        <v>11</v>
      </c>
      <c r="C62" t="s">
        <v>12</v>
      </c>
      <c r="D62" t="s">
        <v>13</v>
      </c>
      <c r="E62">
        <v>22</v>
      </c>
      <c r="F62" t="s">
        <v>14</v>
      </c>
      <c r="G62" t="s">
        <v>18</v>
      </c>
      <c r="H62" t="s">
        <v>19</v>
      </c>
      <c r="I62">
        <v>15</v>
      </c>
      <c r="J62">
        <v>13.96</v>
      </c>
      <c r="K62">
        <v>16.829999999999998</v>
      </c>
    </row>
    <row r="63" spans="1:11" x14ac:dyDescent="0.35">
      <c r="A63" s="4">
        <v>62</v>
      </c>
      <c r="B63" t="s">
        <v>11</v>
      </c>
      <c r="C63" t="s">
        <v>12</v>
      </c>
      <c r="D63" t="s">
        <v>13</v>
      </c>
      <c r="E63">
        <v>56</v>
      </c>
      <c r="F63" t="s">
        <v>14</v>
      </c>
      <c r="G63" t="s">
        <v>22</v>
      </c>
      <c r="H63" t="s">
        <v>23</v>
      </c>
      <c r="I63">
        <v>13</v>
      </c>
      <c r="J63">
        <v>9.64</v>
      </c>
      <c r="K63">
        <v>8.31</v>
      </c>
    </row>
    <row r="64" spans="1:11" x14ac:dyDescent="0.35">
      <c r="A64" s="3">
        <v>63</v>
      </c>
      <c r="B64" t="s">
        <v>11</v>
      </c>
      <c r="C64" t="s">
        <v>12</v>
      </c>
      <c r="D64" t="s">
        <v>13</v>
      </c>
      <c r="E64">
        <v>56</v>
      </c>
      <c r="F64" t="s">
        <v>14</v>
      </c>
      <c r="G64" t="s">
        <v>22</v>
      </c>
      <c r="H64" t="s">
        <v>23</v>
      </c>
      <c r="I64">
        <v>13</v>
      </c>
      <c r="J64">
        <v>10.7</v>
      </c>
      <c r="K64">
        <v>12.48</v>
      </c>
    </row>
    <row r="65" spans="1:11" x14ac:dyDescent="0.35">
      <c r="A65" s="4">
        <v>64</v>
      </c>
      <c r="B65" t="s">
        <v>11</v>
      </c>
      <c r="C65" t="s">
        <v>20</v>
      </c>
      <c r="D65" t="s">
        <v>13</v>
      </c>
      <c r="E65">
        <v>56</v>
      </c>
      <c r="F65" t="s">
        <v>14</v>
      </c>
      <c r="G65" t="s">
        <v>22</v>
      </c>
      <c r="H65" t="s">
        <v>23</v>
      </c>
      <c r="I65">
        <v>13</v>
      </c>
      <c r="J65">
        <v>12.68</v>
      </c>
      <c r="K65">
        <v>12.51</v>
      </c>
    </row>
    <row r="66" spans="1:11" x14ac:dyDescent="0.35">
      <c r="A66" s="3">
        <v>65</v>
      </c>
      <c r="B66" t="s">
        <v>11</v>
      </c>
      <c r="C66" t="s">
        <v>20</v>
      </c>
      <c r="D66" t="s">
        <v>13</v>
      </c>
      <c r="E66">
        <v>56</v>
      </c>
      <c r="F66" t="s">
        <v>14</v>
      </c>
      <c r="G66" t="s">
        <v>22</v>
      </c>
      <c r="H66" t="s">
        <v>23</v>
      </c>
      <c r="I66">
        <v>13</v>
      </c>
      <c r="J66">
        <v>16.489999999999998</v>
      </c>
      <c r="K66">
        <v>12.83</v>
      </c>
    </row>
    <row r="67" spans="1:11" x14ac:dyDescent="0.35">
      <c r="A67" s="4">
        <v>66</v>
      </c>
      <c r="B67" t="s">
        <v>11</v>
      </c>
      <c r="C67" t="s">
        <v>12</v>
      </c>
      <c r="D67" t="s">
        <v>13</v>
      </c>
      <c r="E67">
        <v>29</v>
      </c>
      <c r="F67" t="s">
        <v>14</v>
      </c>
      <c r="G67" t="s">
        <v>22</v>
      </c>
      <c r="H67" t="s">
        <v>23</v>
      </c>
      <c r="I67">
        <v>13</v>
      </c>
      <c r="J67">
        <v>13.63</v>
      </c>
      <c r="K67">
        <v>13</v>
      </c>
    </row>
    <row r="68" spans="1:11" x14ac:dyDescent="0.35">
      <c r="A68" s="3">
        <v>67</v>
      </c>
      <c r="B68" t="s">
        <v>11</v>
      </c>
      <c r="C68" t="s">
        <v>12</v>
      </c>
      <c r="D68" t="s">
        <v>13</v>
      </c>
      <c r="E68">
        <v>56</v>
      </c>
      <c r="F68" t="s">
        <v>14</v>
      </c>
      <c r="G68" t="s">
        <v>22</v>
      </c>
      <c r="H68" t="s">
        <v>23</v>
      </c>
      <c r="I68">
        <v>13</v>
      </c>
      <c r="J68">
        <v>14.02</v>
      </c>
      <c r="K68">
        <v>13.26</v>
      </c>
    </row>
    <row r="69" spans="1:11" x14ac:dyDescent="0.35">
      <c r="A69" s="4">
        <v>68</v>
      </c>
      <c r="B69" t="s">
        <v>11</v>
      </c>
      <c r="C69" t="s">
        <v>12</v>
      </c>
      <c r="D69" t="s">
        <v>13</v>
      </c>
      <c r="E69">
        <v>56</v>
      </c>
      <c r="F69" t="s">
        <v>14</v>
      </c>
      <c r="G69" t="s">
        <v>22</v>
      </c>
      <c r="H69" t="s">
        <v>23</v>
      </c>
      <c r="I69">
        <v>13</v>
      </c>
      <c r="J69">
        <v>12.93</v>
      </c>
      <c r="K69">
        <v>14.44</v>
      </c>
    </row>
    <row r="70" spans="1:11" x14ac:dyDescent="0.35">
      <c r="A70" s="3">
        <v>69</v>
      </c>
      <c r="B70" t="s">
        <v>11</v>
      </c>
      <c r="C70" t="s">
        <v>12</v>
      </c>
      <c r="D70" t="s">
        <v>13</v>
      </c>
      <c r="E70">
        <v>56</v>
      </c>
      <c r="F70" t="s">
        <v>14</v>
      </c>
      <c r="G70" t="s">
        <v>22</v>
      </c>
      <c r="H70" t="s">
        <v>23</v>
      </c>
      <c r="I70">
        <v>13</v>
      </c>
      <c r="J70">
        <v>12.18</v>
      </c>
      <c r="K70">
        <v>14.56</v>
      </c>
    </row>
    <row r="71" spans="1:11" x14ac:dyDescent="0.35">
      <c r="A71" s="4">
        <v>70</v>
      </c>
      <c r="B71" t="s">
        <v>11</v>
      </c>
      <c r="C71" t="s">
        <v>12</v>
      </c>
      <c r="D71" t="s">
        <v>13</v>
      </c>
      <c r="E71">
        <v>56</v>
      </c>
      <c r="F71" t="s">
        <v>14</v>
      </c>
      <c r="G71" t="s">
        <v>22</v>
      </c>
      <c r="H71" t="s">
        <v>23</v>
      </c>
      <c r="I71">
        <v>13</v>
      </c>
      <c r="J71">
        <v>13.68</v>
      </c>
      <c r="K71">
        <v>15.3</v>
      </c>
    </row>
    <row r="72" spans="1:11" x14ac:dyDescent="0.35">
      <c r="A72" s="3">
        <v>71</v>
      </c>
      <c r="B72" t="s">
        <v>11</v>
      </c>
      <c r="C72" t="s">
        <v>12</v>
      </c>
      <c r="D72" t="s">
        <v>13</v>
      </c>
      <c r="E72">
        <v>56</v>
      </c>
      <c r="F72" t="s">
        <v>14</v>
      </c>
      <c r="G72" t="s">
        <v>22</v>
      </c>
      <c r="H72" t="s">
        <v>23</v>
      </c>
      <c r="I72">
        <v>13</v>
      </c>
      <c r="J72">
        <v>12.79</v>
      </c>
      <c r="K72">
        <v>17.760000000000002</v>
      </c>
    </row>
    <row r="73" spans="1:11" x14ac:dyDescent="0.35">
      <c r="A73" s="4">
        <v>72</v>
      </c>
      <c r="B73" t="s">
        <v>11</v>
      </c>
      <c r="C73" t="s">
        <v>20</v>
      </c>
      <c r="D73" t="s">
        <v>13</v>
      </c>
      <c r="E73">
        <v>28</v>
      </c>
      <c r="F73" t="s">
        <v>24</v>
      </c>
      <c r="G73" t="s">
        <v>15</v>
      </c>
      <c r="H73" t="s">
        <v>16</v>
      </c>
      <c r="I73">
        <v>18</v>
      </c>
      <c r="J73">
        <v>17.079999999999998</v>
      </c>
      <c r="K73">
        <v>14.41</v>
      </c>
    </row>
    <row r="74" spans="1:11" x14ac:dyDescent="0.35">
      <c r="A74" s="3">
        <v>73</v>
      </c>
      <c r="B74" t="s">
        <v>11</v>
      </c>
      <c r="C74" t="s">
        <v>12</v>
      </c>
      <c r="D74" t="s">
        <v>13</v>
      </c>
      <c r="E74">
        <v>56</v>
      </c>
      <c r="F74" t="s">
        <v>24</v>
      </c>
      <c r="G74" t="s">
        <v>18</v>
      </c>
      <c r="H74" t="s">
        <v>19</v>
      </c>
      <c r="I74">
        <v>15</v>
      </c>
      <c r="J74">
        <v>14.15</v>
      </c>
      <c r="K74">
        <v>6</v>
      </c>
    </row>
    <row r="75" spans="1:11" x14ac:dyDescent="0.35">
      <c r="A75" s="4">
        <v>74</v>
      </c>
      <c r="B75" t="s">
        <v>11</v>
      </c>
      <c r="C75" t="s">
        <v>12</v>
      </c>
      <c r="D75" t="s">
        <v>13</v>
      </c>
      <c r="E75">
        <v>35</v>
      </c>
      <c r="F75" t="s">
        <v>24</v>
      </c>
      <c r="G75" t="s">
        <v>18</v>
      </c>
      <c r="H75" t="s">
        <v>19</v>
      </c>
      <c r="I75">
        <v>15</v>
      </c>
      <c r="J75">
        <v>15</v>
      </c>
      <c r="K75">
        <v>11.07</v>
      </c>
    </row>
    <row r="76" spans="1:11" x14ac:dyDescent="0.35">
      <c r="A76" s="3">
        <v>75</v>
      </c>
      <c r="B76" t="s">
        <v>11</v>
      </c>
      <c r="C76" t="s">
        <v>20</v>
      </c>
      <c r="D76" t="s">
        <v>13</v>
      </c>
      <c r="E76">
        <v>35</v>
      </c>
      <c r="F76" t="s">
        <v>24</v>
      </c>
      <c r="G76" t="s">
        <v>18</v>
      </c>
      <c r="H76" t="s">
        <v>19</v>
      </c>
      <c r="I76">
        <v>15</v>
      </c>
      <c r="J76">
        <v>15.25</v>
      </c>
      <c r="K76">
        <v>11.35</v>
      </c>
    </row>
    <row r="77" spans="1:11" x14ac:dyDescent="0.35">
      <c r="A77" s="4">
        <v>76</v>
      </c>
      <c r="B77" t="s">
        <v>11</v>
      </c>
      <c r="C77" t="s">
        <v>12</v>
      </c>
      <c r="D77" t="s">
        <v>13</v>
      </c>
      <c r="E77">
        <v>29</v>
      </c>
      <c r="F77" t="s">
        <v>24</v>
      </c>
      <c r="G77" t="s">
        <v>18</v>
      </c>
      <c r="H77" t="s">
        <v>19</v>
      </c>
      <c r="I77">
        <v>15</v>
      </c>
      <c r="J77">
        <v>10.1</v>
      </c>
      <c r="K77">
        <v>11.66</v>
      </c>
    </row>
    <row r="78" spans="1:11" x14ac:dyDescent="0.35">
      <c r="A78" s="3">
        <v>77</v>
      </c>
      <c r="B78" t="s">
        <v>11</v>
      </c>
      <c r="C78" t="s">
        <v>12</v>
      </c>
      <c r="D78" t="s">
        <v>13</v>
      </c>
      <c r="E78">
        <v>35</v>
      </c>
      <c r="F78" t="s">
        <v>24</v>
      </c>
      <c r="G78" t="s">
        <v>18</v>
      </c>
      <c r="H78" t="s">
        <v>19</v>
      </c>
      <c r="I78">
        <v>15</v>
      </c>
      <c r="J78">
        <v>13.99</v>
      </c>
      <c r="K78">
        <v>12.68</v>
      </c>
    </row>
    <row r="79" spans="1:11" x14ac:dyDescent="0.35">
      <c r="A79" s="4">
        <v>78</v>
      </c>
      <c r="B79" t="s">
        <v>21</v>
      </c>
      <c r="C79" t="s">
        <v>20</v>
      </c>
      <c r="D79" t="s">
        <v>13</v>
      </c>
      <c r="E79">
        <v>18</v>
      </c>
      <c r="F79" t="s">
        <v>24</v>
      </c>
      <c r="G79" t="s">
        <v>18</v>
      </c>
      <c r="H79" t="s">
        <v>19</v>
      </c>
      <c r="I79">
        <v>15</v>
      </c>
      <c r="J79">
        <v>12.83</v>
      </c>
      <c r="K79">
        <v>15.79</v>
      </c>
    </row>
    <row r="80" spans="1:11" x14ac:dyDescent="0.35">
      <c r="A80" s="3">
        <v>79</v>
      </c>
      <c r="B80" t="s">
        <v>11</v>
      </c>
      <c r="C80" t="s">
        <v>20</v>
      </c>
      <c r="D80" t="s">
        <v>13</v>
      </c>
      <c r="E80">
        <v>29</v>
      </c>
      <c r="F80" t="s">
        <v>24</v>
      </c>
      <c r="G80" t="s">
        <v>18</v>
      </c>
      <c r="H80" t="s">
        <v>19</v>
      </c>
      <c r="I80">
        <v>15</v>
      </c>
      <c r="J80">
        <v>15.11</v>
      </c>
      <c r="K80">
        <v>16.059999999999999</v>
      </c>
    </row>
    <row r="81" spans="1:11" x14ac:dyDescent="0.35">
      <c r="A81" s="4">
        <v>80</v>
      </c>
      <c r="B81" t="s">
        <v>11</v>
      </c>
      <c r="C81" t="s">
        <v>12</v>
      </c>
      <c r="D81" t="s">
        <v>13</v>
      </c>
      <c r="E81">
        <v>44</v>
      </c>
      <c r="F81" t="s">
        <v>24</v>
      </c>
      <c r="G81" t="s">
        <v>18</v>
      </c>
      <c r="H81" t="s">
        <v>19</v>
      </c>
      <c r="I81">
        <v>15</v>
      </c>
      <c r="J81">
        <v>14.09</v>
      </c>
      <c r="K81">
        <v>16.82</v>
      </c>
    </row>
    <row r="82" spans="1:11" x14ac:dyDescent="0.35">
      <c r="A82" s="3">
        <v>81</v>
      </c>
      <c r="B82" t="s">
        <v>11</v>
      </c>
      <c r="C82" t="s">
        <v>20</v>
      </c>
      <c r="D82" t="s">
        <v>13</v>
      </c>
      <c r="E82">
        <v>56</v>
      </c>
      <c r="F82" t="s">
        <v>24</v>
      </c>
      <c r="G82" t="s">
        <v>18</v>
      </c>
      <c r="H82" t="s">
        <v>19</v>
      </c>
      <c r="I82">
        <v>15</v>
      </c>
      <c r="J82">
        <v>14.99</v>
      </c>
      <c r="K82">
        <v>10.7</v>
      </c>
    </row>
    <row r="83" spans="1:11" x14ac:dyDescent="0.35">
      <c r="A83" s="4">
        <v>82</v>
      </c>
      <c r="B83" t="s">
        <v>11</v>
      </c>
      <c r="C83" t="s">
        <v>12</v>
      </c>
      <c r="D83" t="s">
        <v>13</v>
      </c>
      <c r="E83">
        <v>44</v>
      </c>
      <c r="F83" t="s">
        <v>24</v>
      </c>
      <c r="G83" t="s">
        <v>22</v>
      </c>
      <c r="H83" t="s">
        <v>23</v>
      </c>
      <c r="I83">
        <v>13</v>
      </c>
      <c r="J83">
        <v>16.510000000000002</v>
      </c>
      <c r="K83">
        <v>9.7899999999999991</v>
      </c>
    </row>
    <row r="84" spans="1:11" x14ac:dyDescent="0.35">
      <c r="A84" s="3">
        <v>83</v>
      </c>
      <c r="B84" t="s">
        <v>11</v>
      </c>
      <c r="C84" t="s">
        <v>12</v>
      </c>
      <c r="D84" t="s">
        <v>13</v>
      </c>
      <c r="E84">
        <v>29</v>
      </c>
      <c r="F84" t="s">
        <v>24</v>
      </c>
      <c r="G84" t="s">
        <v>22</v>
      </c>
      <c r="H84" t="s">
        <v>23</v>
      </c>
      <c r="I84">
        <v>13</v>
      </c>
      <c r="J84">
        <v>11.53</v>
      </c>
      <c r="K84">
        <v>10.42</v>
      </c>
    </row>
    <row r="85" spans="1:11" x14ac:dyDescent="0.35">
      <c r="A85" s="4">
        <v>84</v>
      </c>
      <c r="B85" t="s">
        <v>11</v>
      </c>
      <c r="C85" t="s">
        <v>12</v>
      </c>
      <c r="D85" t="s">
        <v>13</v>
      </c>
      <c r="E85">
        <v>56</v>
      </c>
      <c r="F85" t="s">
        <v>24</v>
      </c>
      <c r="G85" t="s">
        <v>22</v>
      </c>
      <c r="H85" t="s">
        <v>23</v>
      </c>
      <c r="I85">
        <v>13</v>
      </c>
      <c r="J85">
        <v>11.74</v>
      </c>
      <c r="K85">
        <v>10.52</v>
      </c>
    </row>
    <row r="86" spans="1:11" x14ac:dyDescent="0.35">
      <c r="A86" s="3">
        <v>85</v>
      </c>
      <c r="B86" t="s">
        <v>11</v>
      </c>
      <c r="C86" t="s">
        <v>12</v>
      </c>
      <c r="D86" t="s">
        <v>13</v>
      </c>
      <c r="E86">
        <v>29</v>
      </c>
      <c r="F86" t="s">
        <v>24</v>
      </c>
      <c r="G86" t="s">
        <v>22</v>
      </c>
      <c r="H86" t="s">
        <v>23</v>
      </c>
      <c r="I86">
        <v>13</v>
      </c>
      <c r="J86">
        <v>14.46</v>
      </c>
      <c r="K86">
        <v>12.08</v>
      </c>
    </row>
    <row r="87" spans="1:11" x14ac:dyDescent="0.35">
      <c r="A87" s="4">
        <v>86</v>
      </c>
      <c r="B87" t="s">
        <v>21</v>
      </c>
      <c r="C87" t="s">
        <v>12</v>
      </c>
      <c r="D87" t="s">
        <v>13</v>
      </c>
      <c r="E87">
        <v>25</v>
      </c>
      <c r="F87" t="s">
        <v>24</v>
      </c>
      <c r="G87" t="s">
        <v>22</v>
      </c>
      <c r="H87" t="s">
        <v>23</v>
      </c>
      <c r="I87">
        <v>13</v>
      </c>
      <c r="J87">
        <v>12.62</v>
      </c>
      <c r="K87">
        <v>12.25</v>
      </c>
    </row>
    <row r="88" spans="1:11" x14ac:dyDescent="0.35">
      <c r="A88" s="3">
        <v>87</v>
      </c>
      <c r="B88" t="s">
        <v>11</v>
      </c>
      <c r="C88" t="s">
        <v>12</v>
      </c>
      <c r="D88" t="s">
        <v>13</v>
      </c>
      <c r="E88">
        <v>78</v>
      </c>
      <c r="F88" t="s">
        <v>24</v>
      </c>
      <c r="G88" t="s">
        <v>22</v>
      </c>
      <c r="H88" t="s">
        <v>23</v>
      </c>
      <c r="I88">
        <v>13</v>
      </c>
      <c r="J88">
        <v>15.12</v>
      </c>
      <c r="K88">
        <v>12.44</v>
      </c>
    </row>
    <row r="89" spans="1:11" x14ac:dyDescent="0.35">
      <c r="A89" s="4">
        <v>88</v>
      </c>
      <c r="B89" t="s">
        <v>11</v>
      </c>
      <c r="C89" t="s">
        <v>12</v>
      </c>
      <c r="D89" t="s">
        <v>13</v>
      </c>
      <c r="E89">
        <v>56</v>
      </c>
      <c r="F89" t="s">
        <v>24</v>
      </c>
      <c r="G89" t="s">
        <v>22</v>
      </c>
      <c r="H89" t="s">
        <v>23</v>
      </c>
      <c r="I89">
        <v>13</v>
      </c>
      <c r="J89">
        <v>15.56</v>
      </c>
      <c r="K89">
        <v>13.19</v>
      </c>
    </row>
    <row r="90" spans="1:11" x14ac:dyDescent="0.35">
      <c r="A90" s="3">
        <v>89</v>
      </c>
      <c r="B90" t="s">
        <v>11</v>
      </c>
      <c r="C90" t="s">
        <v>12</v>
      </c>
      <c r="D90" t="s">
        <v>13</v>
      </c>
      <c r="E90">
        <v>29</v>
      </c>
      <c r="F90" t="s">
        <v>24</v>
      </c>
      <c r="G90" t="s">
        <v>22</v>
      </c>
      <c r="H90" t="s">
        <v>23</v>
      </c>
      <c r="I90">
        <v>13</v>
      </c>
      <c r="J90">
        <v>15.26</v>
      </c>
      <c r="K90">
        <v>13.72</v>
      </c>
    </row>
    <row r="91" spans="1:11" x14ac:dyDescent="0.35">
      <c r="A91" s="4">
        <v>90</v>
      </c>
      <c r="B91" t="s">
        <v>11</v>
      </c>
      <c r="C91" t="s">
        <v>12</v>
      </c>
      <c r="D91" t="s">
        <v>13</v>
      </c>
      <c r="E91">
        <v>29</v>
      </c>
      <c r="F91" t="s">
        <v>24</v>
      </c>
      <c r="G91" t="s">
        <v>22</v>
      </c>
      <c r="H91" t="s">
        <v>23</v>
      </c>
      <c r="I91">
        <v>13</v>
      </c>
      <c r="J91">
        <v>11.42</v>
      </c>
      <c r="K91">
        <v>14.4</v>
      </c>
    </row>
    <row r="92" spans="1:11" x14ac:dyDescent="0.35">
      <c r="A92" s="3">
        <v>91</v>
      </c>
      <c r="B92" t="s">
        <v>11</v>
      </c>
      <c r="C92" t="s">
        <v>12</v>
      </c>
      <c r="D92" t="s">
        <v>13</v>
      </c>
      <c r="E92">
        <v>29</v>
      </c>
      <c r="F92" t="s">
        <v>24</v>
      </c>
      <c r="G92" t="s">
        <v>22</v>
      </c>
      <c r="H92" t="s">
        <v>23</v>
      </c>
      <c r="I92">
        <v>13</v>
      </c>
      <c r="J92">
        <v>12.46</v>
      </c>
      <c r="K92">
        <v>14.75</v>
      </c>
    </row>
    <row r="93" spans="1:11" x14ac:dyDescent="0.35">
      <c r="A93" s="4">
        <v>92</v>
      </c>
      <c r="B93" t="s">
        <v>11</v>
      </c>
      <c r="C93" t="s">
        <v>12</v>
      </c>
      <c r="D93" t="s">
        <v>13</v>
      </c>
      <c r="E93">
        <v>35</v>
      </c>
      <c r="F93" t="s">
        <v>24</v>
      </c>
      <c r="G93" t="s">
        <v>22</v>
      </c>
      <c r="H93" t="s">
        <v>23</v>
      </c>
      <c r="I93">
        <v>13</v>
      </c>
      <c r="J93">
        <v>12.64</v>
      </c>
      <c r="K93">
        <v>15.33</v>
      </c>
    </row>
    <row r="94" spans="1:11" x14ac:dyDescent="0.35">
      <c r="A94" s="3">
        <v>93</v>
      </c>
      <c r="B94" t="s">
        <v>11</v>
      </c>
      <c r="C94" t="s">
        <v>12</v>
      </c>
      <c r="D94" t="s">
        <v>13</v>
      </c>
      <c r="E94">
        <v>29</v>
      </c>
      <c r="F94" t="s">
        <v>24</v>
      </c>
      <c r="G94" t="s">
        <v>22</v>
      </c>
      <c r="H94" t="s">
        <v>23</v>
      </c>
      <c r="I94">
        <v>13</v>
      </c>
      <c r="J94">
        <v>13.18</v>
      </c>
      <c r="K94">
        <v>18.48</v>
      </c>
    </row>
    <row r="95" spans="1:11" x14ac:dyDescent="0.35">
      <c r="A95" s="4">
        <v>94</v>
      </c>
      <c r="B95" t="s">
        <v>11</v>
      </c>
      <c r="C95" t="s">
        <v>12</v>
      </c>
      <c r="D95" t="s">
        <v>13</v>
      </c>
      <c r="E95">
        <v>44</v>
      </c>
      <c r="F95" t="s">
        <v>24</v>
      </c>
      <c r="G95" t="s">
        <v>25</v>
      </c>
      <c r="H95" t="s">
        <v>26</v>
      </c>
      <c r="I95">
        <v>11</v>
      </c>
      <c r="J95">
        <v>11.19</v>
      </c>
      <c r="K95">
        <v>12.3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"/>
    </sheetView>
  </sheetViews>
  <sheetFormatPr baseColWidth="10" defaultRowHeight="14.5" x14ac:dyDescent="0.35"/>
  <cols>
    <col min="1" max="1" width="27.08984375" bestFit="1" customWidth="1"/>
    <col min="2" max="2" width="19.7265625" bestFit="1" customWidth="1"/>
    <col min="3" max="3" width="14.7265625" bestFit="1" customWidth="1"/>
    <col min="4" max="4" width="18.08984375" bestFit="1" customWidth="1"/>
  </cols>
  <sheetData>
    <row r="1" spans="1:7" x14ac:dyDescent="0.35">
      <c r="A1" t="s">
        <v>57</v>
      </c>
    </row>
    <row r="3" spans="1:7" ht="15" thickBot="1" x14ac:dyDescent="0.4">
      <c r="A3" t="s">
        <v>58</v>
      </c>
    </row>
    <row r="4" spans="1:7" x14ac:dyDescent="0.35">
      <c r="A4" s="51" t="s">
        <v>59</v>
      </c>
      <c r="B4" s="51" t="s">
        <v>60</v>
      </c>
      <c r="C4" s="51" t="s">
        <v>61</v>
      </c>
      <c r="D4" s="51" t="s">
        <v>62</v>
      </c>
      <c r="E4" s="51" t="s">
        <v>63</v>
      </c>
    </row>
    <row r="5" spans="1:7" x14ac:dyDescent="0.35">
      <c r="A5" s="49" t="s">
        <v>17</v>
      </c>
      <c r="B5" s="49">
        <v>38</v>
      </c>
      <c r="C5" s="49">
        <v>565.95999999999992</v>
      </c>
      <c r="D5" s="49">
        <v>14.893684210526313</v>
      </c>
      <c r="E5" s="49">
        <v>5.5614671408250587</v>
      </c>
    </row>
    <row r="6" spans="1:7" ht="15" thickBot="1" x14ac:dyDescent="0.4">
      <c r="A6" s="50" t="s">
        <v>13</v>
      </c>
      <c r="B6" s="50">
        <v>56</v>
      </c>
      <c r="C6" s="50">
        <v>810.65000000000009</v>
      </c>
      <c r="D6" s="50">
        <v>14.475892857142858</v>
      </c>
      <c r="E6" s="50">
        <v>5.8120464610388973</v>
      </c>
    </row>
    <row r="9" spans="1:7" ht="15" thickBot="1" x14ac:dyDescent="0.4">
      <c r="A9" t="s">
        <v>64</v>
      </c>
    </row>
    <row r="10" spans="1:7" x14ac:dyDescent="0.35">
      <c r="A10" s="51" t="s">
        <v>65</v>
      </c>
      <c r="B10" s="51" t="s">
        <v>66</v>
      </c>
      <c r="C10" s="51" t="s">
        <v>67</v>
      </c>
      <c r="D10" s="51" t="s">
        <v>68</v>
      </c>
      <c r="E10" s="51" t="s">
        <v>21</v>
      </c>
      <c r="F10" s="51" t="s">
        <v>69</v>
      </c>
      <c r="G10" s="51" t="s">
        <v>70</v>
      </c>
    </row>
    <row r="11" spans="1:7" x14ac:dyDescent="0.35">
      <c r="A11" s="49" t="s">
        <v>71</v>
      </c>
      <c r="B11" s="49">
        <v>3.9515061770117654</v>
      </c>
      <c r="C11" s="49">
        <v>1</v>
      </c>
      <c r="D11" s="49">
        <v>3.9515061770117654</v>
      </c>
      <c r="E11" s="49">
        <v>0.69187872054080357</v>
      </c>
      <c r="F11" s="49">
        <v>0.40767990019102363</v>
      </c>
      <c r="G11" s="49">
        <v>3.9445388583805117</v>
      </c>
    </row>
    <row r="12" spans="1:7" x14ac:dyDescent="0.35">
      <c r="A12" s="49" t="s">
        <v>72</v>
      </c>
      <c r="B12" s="49">
        <v>525.43683956766915</v>
      </c>
      <c r="C12" s="49">
        <v>92</v>
      </c>
      <c r="D12" s="49">
        <v>5.7112699953007517</v>
      </c>
      <c r="E12" s="49"/>
      <c r="F12" s="49"/>
      <c r="G12" s="49"/>
    </row>
    <row r="13" spans="1:7" x14ac:dyDescent="0.35">
      <c r="A13" s="49"/>
      <c r="B13" s="49"/>
      <c r="C13" s="49"/>
      <c r="D13" s="49"/>
      <c r="E13" s="49"/>
      <c r="F13" s="49"/>
      <c r="G13" s="49"/>
    </row>
    <row r="14" spans="1:7" ht="15" thickBot="1" x14ac:dyDescent="0.4">
      <c r="A14" s="50" t="s">
        <v>33</v>
      </c>
      <c r="B14" s="50">
        <v>529.38834574468092</v>
      </c>
      <c r="C14" s="50">
        <v>93</v>
      </c>
      <c r="D14" s="50"/>
      <c r="E14" s="50"/>
      <c r="F14" s="50"/>
      <c r="G14" s="5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H15" activeCellId="1" sqref="B2:B57 H15"/>
    </sheetView>
  </sheetViews>
  <sheetFormatPr baseColWidth="10" defaultRowHeight="14.5" x14ac:dyDescent="0.35"/>
  <sheetData>
    <row r="1" spans="1:2" x14ac:dyDescent="0.35">
      <c r="A1" t="s">
        <v>17</v>
      </c>
      <c r="B1" t="s">
        <v>13</v>
      </c>
    </row>
    <row r="2" spans="1:2" x14ac:dyDescent="0.35">
      <c r="A2" s="47">
        <v>19</v>
      </c>
      <c r="B2" s="47">
        <v>19.18</v>
      </c>
    </row>
    <row r="3" spans="1:2" x14ac:dyDescent="0.35">
      <c r="A3" s="48">
        <v>16.989999999999998</v>
      </c>
      <c r="B3" s="48">
        <v>14.98</v>
      </c>
    </row>
    <row r="4" spans="1:2" x14ac:dyDescent="0.35">
      <c r="A4" s="47">
        <v>10.38</v>
      </c>
      <c r="B4" s="47">
        <v>12.92</v>
      </c>
    </row>
    <row r="5" spans="1:2" x14ac:dyDescent="0.35">
      <c r="A5" s="48">
        <v>12.55</v>
      </c>
      <c r="B5" s="48">
        <v>16.8</v>
      </c>
    </row>
    <row r="6" spans="1:2" x14ac:dyDescent="0.35">
      <c r="A6" s="47">
        <v>16.149999999999999</v>
      </c>
      <c r="B6" s="47">
        <v>14.59</v>
      </c>
    </row>
    <row r="7" spans="1:2" x14ac:dyDescent="0.35">
      <c r="A7" s="48">
        <v>15.65</v>
      </c>
      <c r="B7" s="48">
        <v>15.01</v>
      </c>
    </row>
    <row r="8" spans="1:2" x14ac:dyDescent="0.35">
      <c r="A8" s="47">
        <v>16.100000000000001</v>
      </c>
      <c r="B8" s="47">
        <v>15.67</v>
      </c>
    </row>
    <row r="9" spans="1:2" x14ac:dyDescent="0.35">
      <c r="A9" s="48">
        <v>14.15</v>
      </c>
      <c r="B9" s="48">
        <v>11.31</v>
      </c>
    </row>
    <row r="10" spans="1:2" x14ac:dyDescent="0.35">
      <c r="A10" s="47">
        <v>16.850000000000001</v>
      </c>
      <c r="B10" s="47">
        <v>18.16</v>
      </c>
    </row>
    <row r="11" spans="1:2" x14ac:dyDescent="0.35">
      <c r="A11" s="48">
        <v>16.3</v>
      </c>
      <c r="B11" s="48">
        <v>18.5</v>
      </c>
    </row>
    <row r="12" spans="1:2" x14ac:dyDescent="0.35">
      <c r="A12" s="47">
        <v>13.8</v>
      </c>
      <c r="B12" s="47">
        <v>18.41</v>
      </c>
    </row>
    <row r="13" spans="1:2" x14ac:dyDescent="0.35">
      <c r="A13" s="48">
        <v>14.25</v>
      </c>
      <c r="B13" s="48">
        <v>14.37</v>
      </c>
    </row>
    <row r="14" spans="1:2" x14ac:dyDescent="0.35">
      <c r="A14" s="47">
        <v>17</v>
      </c>
      <c r="B14" s="47">
        <v>18.34</v>
      </c>
    </row>
    <row r="15" spans="1:2" x14ac:dyDescent="0.35">
      <c r="A15" s="48">
        <v>17.850000000000001</v>
      </c>
      <c r="B15" s="48">
        <v>16.27</v>
      </c>
    </row>
    <row r="16" spans="1:2" x14ac:dyDescent="0.35">
      <c r="A16" s="47">
        <v>15.9</v>
      </c>
      <c r="B16" s="47">
        <v>16.77</v>
      </c>
    </row>
    <row r="17" spans="1:2" x14ac:dyDescent="0.35">
      <c r="A17" s="48">
        <v>14.2</v>
      </c>
      <c r="B17" s="48">
        <v>10.9</v>
      </c>
    </row>
    <row r="18" spans="1:2" x14ac:dyDescent="0.35">
      <c r="A18" s="47">
        <v>16.649999999999999</v>
      </c>
      <c r="B18" s="47">
        <v>14.28</v>
      </c>
    </row>
    <row r="19" spans="1:2" x14ac:dyDescent="0.35">
      <c r="A19" s="48">
        <v>19.75</v>
      </c>
      <c r="B19" s="48">
        <v>18.940000000000001</v>
      </c>
    </row>
    <row r="20" spans="1:2" x14ac:dyDescent="0.35">
      <c r="A20" s="47">
        <v>15.65</v>
      </c>
      <c r="B20" s="47">
        <v>18.5</v>
      </c>
    </row>
    <row r="21" spans="1:2" x14ac:dyDescent="0.35">
      <c r="A21" s="48">
        <v>11.74</v>
      </c>
      <c r="B21" s="48">
        <v>13.98</v>
      </c>
    </row>
    <row r="22" spans="1:2" x14ac:dyDescent="0.35">
      <c r="A22" s="47">
        <v>18.38</v>
      </c>
      <c r="B22" s="47">
        <v>18.48</v>
      </c>
    </row>
    <row r="23" spans="1:2" x14ac:dyDescent="0.35">
      <c r="A23" s="48">
        <v>17.45</v>
      </c>
      <c r="B23" s="48">
        <v>15.31</v>
      </c>
    </row>
    <row r="24" spans="1:2" x14ac:dyDescent="0.35">
      <c r="A24" s="47">
        <v>17.8</v>
      </c>
      <c r="B24" s="47">
        <v>13.96</v>
      </c>
    </row>
    <row r="25" spans="1:2" x14ac:dyDescent="0.35">
      <c r="A25" s="48">
        <v>16.45</v>
      </c>
      <c r="B25" s="48">
        <v>9.64</v>
      </c>
    </row>
    <row r="26" spans="1:2" x14ac:dyDescent="0.35">
      <c r="A26" s="47">
        <v>12.7</v>
      </c>
      <c r="B26" s="47">
        <v>10.7</v>
      </c>
    </row>
    <row r="27" spans="1:2" x14ac:dyDescent="0.35">
      <c r="A27" s="48">
        <v>11.95</v>
      </c>
      <c r="B27" s="48">
        <v>12.68</v>
      </c>
    </row>
    <row r="28" spans="1:2" x14ac:dyDescent="0.35">
      <c r="A28" s="47">
        <v>12.4</v>
      </c>
      <c r="B28" s="47">
        <v>16.489999999999998</v>
      </c>
    </row>
    <row r="29" spans="1:2" x14ac:dyDescent="0.35">
      <c r="A29" s="48">
        <v>11.73</v>
      </c>
      <c r="B29" s="48">
        <v>13.63</v>
      </c>
    </row>
    <row r="30" spans="1:2" x14ac:dyDescent="0.35">
      <c r="A30" s="47">
        <v>15.75</v>
      </c>
      <c r="B30" s="47">
        <v>14.02</v>
      </c>
    </row>
    <row r="31" spans="1:2" x14ac:dyDescent="0.35">
      <c r="A31" s="48">
        <v>11.7</v>
      </c>
      <c r="B31" s="48">
        <v>12.93</v>
      </c>
    </row>
    <row r="32" spans="1:2" x14ac:dyDescent="0.35">
      <c r="A32" s="47">
        <v>12.51</v>
      </c>
      <c r="B32" s="47">
        <v>12.18</v>
      </c>
    </row>
    <row r="33" spans="1:2" x14ac:dyDescent="0.35">
      <c r="A33" s="48">
        <v>14.64</v>
      </c>
      <c r="B33" s="48">
        <v>13.68</v>
      </c>
    </row>
    <row r="34" spans="1:2" x14ac:dyDescent="0.35">
      <c r="A34" s="47">
        <v>15.81</v>
      </c>
      <c r="B34" s="47">
        <v>12.79</v>
      </c>
    </row>
    <row r="35" spans="1:2" x14ac:dyDescent="0.35">
      <c r="A35" s="48">
        <v>12.36</v>
      </c>
      <c r="B35" s="48">
        <v>17.079999999999998</v>
      </c>
    </row>
    <row r="36" spans="1:2" x14ac:dyDescent="0.35">
      <c r="A36" s="47">
        <v>12.58</v>
      </c>
      <c r="B36" s="47">
        <v>14.15</v>
      </c>
    </row>
    <row r="37" spans="1:2" x14ac:dyDescent="0.35">
      <c r="A37" s="48">
        <v>13.5</v>
      </c>
      <c r="B37" s="48">
        <v>15</v>
      </c>
    </row>
    <row r="38" spans="1:2" x14ac:dyDescent="0.35">
      <c r="A38" s="47">
        <v>12.74</v>
      </c>
      <c r="B38" s="47">
        <v>15.25</v>
      </c>
    </row>
    <row r="39" spans="1:2" x14ac:dyDescent="0.35">
      <c r="A39" s="48">
        <v>14.6</v>
      </c>
      <c r="B39" s="48">
        <v>10.1</v>
      </c>
    </row>
    <row r="40" spans="1:2" x14ac:dyDescent="0.35">
      <c r="B40" s="47">
        <v>13.99</v>
      </c>
    </row>
    <row r="41" spans="1:2" x14ac:dyDescent="0.35">
      <c r="B41" s="48">
        <v>12.83</v>
      </c>
    </row>
    <row r="42" spans="1:2" x14ac:dyDescent="0.35">
      <c r="B42" s="47">
        <v>15.11</v>
      </c>
    </row>
    <row r="43" spans="1:2" x14ac:dyDescent="0.35">
      <c r="B43" s="48">
        <v>14.09</v>
      </c>
    </row>
    <row r="44" spans="1:2" x14ac:dyDescent="0.35">
      <c r="B44" s="47">
        <v>14.99</v>
      </c>
    </row>
    <row r="45" spans="1:2" x14ac:dyDescent="0.35">
      <c r="B45" s="48">
        <v>16.510000000000002</v>
      </c>
    </row>
    <row r="46" spans="1:2" x14ac:dyDescent="0.35">
      <c r="B46" s="47">
        <v>11.53</v>
      </c>
    </row>
    <row r="47" spans="1:2" x14ac:dyDescent="0.35">
      <c r="B47" s="48">
        <v>11.74</v>
      </c>
    </row>
    <row r="48" spans="1:2" x14ac:dyDescent="0.35">
      <c r="B48" s="47">
        <v>14.46</v>
      </c>
    </row>
    <row r="49" spans="2:2" x14ac:dyDescent="0.35">
      <c r="B49" s="48">
        <v>12.62</v>
      </c>
    </row>
    <row r="50" spans="2:2" x14ac:dyDescent="0.35">
      <c r="B50" s="47">
        <v>15.12</v>
      </c>
    </row>
    <row r="51" spans="2:2" x14ac:dyDescent="0.35">
      <c r="B51" s="48">
        <v>15.56</v>
      </c>
    </row>
    <row r="52" spans="2:2" x14ac:dyDescent="0.35">
      <c r="B52" s="47">
        <v>15.26</v>
      </c>
    </row>
    <row r="53" spans="2:2" x14ac:dyDescent="0.35">
      <c r="B53" s="48">
        <v>11.42</v>
      </c>
    </row>
    <row r="54" spans="2:2" x14ac:dyDescent="0.35">
      <c r="B54" s="47">
        <v>12.46</v>
      </c>
    </row>
    <row r="55" spans="2:2" x14ac:dyDescent="0.35">
      <c r="B55" s="48">
        <v>12.64</v>
      </c>
    </row>
    <row r="56" spans="2:2" x14ac:dyDescent="0.35">
      <c r="B56" s="47">
        <v>13.18</v>
      </c>
    </row>
    <row r="57" spans="2:2" x14ac:dyDescent="0.35">
      <c r="B57" s="48">
        <v>11.19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/>
  </sheetViews>
  <sheetFormatPr baseColWidth="10" defaultRowHeight="14.5" x14ac:dyDescent="0.35"/>
  <cols>
    <col min="1" max="1" width="19.54296875" bestFit="1" customWidth="1"/>
    <col min="2" max="2" width="22.26953125" bestFit="1" customWidth="1"/>
    <col min="3" max="3" width="5.81640625" customWidth="1"/>
    <col min="4" max="4" width="11.7265625" bestFit="1" customWidth="1"/>
  </cols>
  <sheetData>
    <row r="3" spans="1:4" x14ac:dyDescent="0.35">
      <c r="A3" s="5" t="s">
        <v>30</v>
      </c>
      <c r="B3" s="5" t="s">
        <v>29</v>
      </c>
    </row>
    <row r="4" spans="1:4" x14ac:dyDescent="0.35">
      <c r="A4" s="5" t="s">
        <v>27</v>
      </c>
      <c r="B4" t="s">
        <v>17</v>
      </c>
      <c r="C4" t="s">
        <v>13</v>
      </c>
      <c r="D4" t="s">
        <v>28</v>
      </c>
    </row>
    <row r="5" spans="1:4" x14ac:dyDescent="0.35">
      <c r="A5" s="6" t="s">
        <v>12</v>
      </c>
      <c r="B5" s="7">
        <v>34</v>
      </c>
      <c r="C5" s="7">
        <v>43</v>
      </c>
      <c r="D5" s="7">
        <v>77</v>
      </c>
    </row>
    <row r="6" spans="1:4" x14ac:dyDescent="0.35">
      <c r="A6" s="6" t="s">
        <v>20</v>
      </c>
      <c r="B6" s="7">
        <v>4</v>
      </c>
      <c r="C6" s="7">
        <v>13</v>
      </c>
      <c r="D6" s="7">
        <v>17</v>
      </c>
    </row>
    <row r="7" spans="1:4" x14ac:dyDescent="0.35">
      <c r="A7" s="6" t="s">
        <v>28</v>
      </c>
      <c r="B7" s="7">
        <v>38</v>
      </c>
      <c r="C7" s="7">
        <v>56</v>
      </c>
      <c r="D7" s="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4" sqref="G14"/>
    </sheetView>
  </sheetViews>
  <sheetFormatPr baseColWidth="10" defaultRowHeight="14.5" x14ac:dyDescent="0.35"/>
  <sheetData>
    <row r="1" spans="1:9" x14ac:dyDescent="0.35">
      <c r="A1" s="45" t="s">
        <v>51</v>
      </c>
      <c r="B1" s="45"/>
      <c r="C1" s="45"/>
      <c r="D1" s="45"/>
      <c r="F1" s="45" t="s">
        <v>36</v>
      </c>
      <c r="G1" s="45"/>
      <c r="H1" s="45"/>
      <c r="I1" s="45"/>
    </row>
    <row r="3" spans="1:9" x14ac:dyDescent="0.35">
      <c r="A3" s="8"/>
      <c r="B3" s="9" t="s">
        <v>17</v>
      </c>
      <c r="C3" s="9" t="s">
        <v>13</v>
      </c>
      <c r="D3" s="8" t="s">
        <v>33</v>
      </c>
      <c r="F3" s="8"/>
      <c r="G3" s="9" t="s">
        <v>17</v>
      </c>
      <c r="H3" s="20" t="s">
        <v>13</v>
      </c>
      <c r="I3" s="21"/>
    </row>
    <row r="4" spans="1:9" x14ac:dyDescent="0.35">
      <c r="A4" s="9" t="s">
        <v>12</v>
      </c>
      <c r="B4" s="10">
        <v>34</v>
      </c>
      <c r="C4" s="10">
        <v>43</v>
      </c>
      <c r="D4" s="16">
        <v>77</v>
      </c>
      <c r="F4" s="9" t="s">
        <v>12</v>
      </c>
      <c r="G4" s="26">
        <f>$D4*B$6/$D$6</f>
        <v>31.127659574468087</v>
      </c>
      <c r="H4" s="32">
        <f>$D4*C$6/$D$6</f>
        <v>45.872340425531917</v>
      </c>
      <c r="I4" s="34"/>
    </row>
    <row r="5" spans="1:9" x14ac:dyDescent="0.35">
      <c r="A5" s="9" t="s">
        <v>20</v>
      </c>
      <c r="B5" s="10">
        <v>4</v>
      </c>
      <c r="C5" s="10">
        <v>13</v>
      </c>
      <c r="D5" s="16">
        <v>17</v>
      </c>
      <c r="F5" s="27" t="s">
        <v>20</v>
      </c>
      <c r="G5" s="28">
        <f>$D5*B$6/$D$6</f>
        <v>6.8723404255319149</v>
      </c>
      <c r="H5" s="33">
        <f>$D5*C$6/$D$6</f>
        <v>10.127659574468085</v>
      </c>
      <c r="I5" s="34"/>
    </row>
    <row r="6" spans="1:9" x14ac:dyDescent="0.35">
      <c r="A6" s="8" t="s">
        <v>33</v>
      </c>
      <c r="B6" s="13">
        <v>38</v>
      </c>
      <c r="C6" s="13">
        <v>56</v>
      </c>
      <c r="D6" s="15">
        <v>94</v>
      </c>
      <c r="F6" s="30"/>
      <c r="G6" s="31"/>
      <c r="H6" s="31"/>
      <c r="I6" s="29"/>
    </row>
    <row r="8" spans="1:9" x14ac:dyDescent="0.35">
      <c r="A8" s="45" t="s">
        <v>31</v>
      </c>
      <c r="B8" s="45"/>
      <c r="C8" s="45"/>
      <c r="D8" s="45"/>
      <c r="F8" s="45" t="s">
        <v>35</v>
      </c>
      <c r="G8" s="45"/>
      <c r="H8" s="45"/>
      <c r="I8" s="45"/>
    </row>
    <row r="10" spans="1:9" x14ac:dyDescent="0.35">
      <c r="A10" s="8"/>
      <c r="B10" s="9" t="s">
        <v>17</v>
      </c>
      <c r="C10" s="9" t="s">
        <v>13</v>
      </c>
      <c r="D10" s="8" t="s">
        <v>33</v>
      </c>
      <c r="F10" s="8"/>
      <c r="G10" s="9" t="s">
        <v>17</v>
      </c>
      <c r="H10" s="20" t="s">
        <v>13</v>
      </c>
      <c r="I10" s="21"/>
    </row>
    <row r="11" spans="1:9" x14ac:dyDescent="0.35">
      <c r="A11" s="9" t="s">
        <v>12</v>
      </c>
      <c r="B11" s="23">
        <f>B4/$D4</f>
        <v>0.44155844155844154</v>
      </c>
      <c r="C11" s="23">
        <f>C4/$D4</f>
        <v>0.55844155844155841</v>
      </c>
      <c r="D11" s="11">
        <f>SUM(B11:C11)</f>
        <v>1</v>
      </c>
      <c r="F11" s="9" t="s">
        <v>12</v>
      </c>
      <c r="G11" s="17">
        <f>(B4-G4)^2/G4</f>
        <v>0.26504850133069585</v>
      </c>
      <c r="H11" s="36">
        <f>(C4-H4)^2/H4</f>
        <v>0.1798543401886869</v>
      </c>
      <c r="I11" s="34"/>
    </row>
    <row r="12" spans="1:9" x14ac:dyDescent="0.35">
      <c r="A12" s="9" t="s">
        <v>20</v>
      </c>
      <c r="B12" s="19">
        <f>B5/$D5</f>
        <v>0.23529411764705882</v>
      </c>
      <c r="C12" s="19">
        <f>C5/$D5</f>
        <v>0.76470588235294112</v>
      </c>
      <c r="D12" s="11">
        <f>SUM(B12:C12)</f>
        <v>1</v>
      </c>
      <c r="F12" s="27" t="s">
        <v>20</v>
      </c>
      <c r="G12" s="35">
        <f>(B5-G5)^2/G5</f>
        <v>1.200513800144918</v>
      </c>
      <c r="H12" s="37">
        <f>(C5-H5)^2/H5</f>
        <v>0.81463436438405157</v>
      </c>
      <c r="I12" s="34"/>
    </row>
    <row r="13" spans="1:9" x14ac:dyDescent="0.35">
      <c r="F13" s="30"/>
      <c r="G13" s="31"/>
      <c r="H13" s="31"/>
      <c r="I13" s="29"/>
    </row>
    <row r="14" spans="1:9" x14ac:dyDescent="0.35">
      <c r="A14" s="45" t="s">
        <v>32</v>
      </c>
      <c r="B14" s="45"/>
      <c r="C14" s="45"/>
      <c r="D14" s="45"/>
      <c r="F14" s="2" t="s">
        <v>34</v>
      </c>
      <c r="G14" s="40">
        <f>SUM(G11:H12)</f>
        <v>2.4600510060483525</v>
      </c>
    </row>
    <row r="16" spans="1:9" x14ac:dyDescent="0.35">
      <c r="A16" s="8"/>
      <c r="B16" s="9" t="s">
        <v>17</v>
      </c>
      <c r="C16" s="20" t="s">
        <v>13</v>
      </c>
      <c r="D16" s="21"/>
    </row>
    <row r="17" spans="1:4" x14ac:dyDescent="0.35">
      <c r="A17" s="9" t="s">
        <v>12</v>
      </c>
      <c r="B17" s="24">
        <f>B4/B$6</f>
        <v>0.89473684210526316</v>
      </c>
      <c r="C17" s="25">
        <f>C4/C$6</f>
        <v>0.7678571428571429</v>
      </c>
      <c r="D17" s="22"/>
    </row>
    <row r="18" spans="1:4" x14ac:dyDescent="0.35">
      <c r="A18" s="9" t="s">
        <v>20</v>
      </c>
      <c r="B18" s="24">
        <f>B5/B$6</f>
        <v>0.10526315789473684</v>
      </c>
      <c r="C18" s="25">
        <f>C5/C$6</f>
        <v>0.23214285714285715</v>
      </c>
      <c r="D18" s="22"/>
    </row>
    <row r="19" spans="1:4" x14ac:dyDescent="0.35">
      <c r="A19" s="8" t="s">
        <v>33</v>
      </c>
      <c r="B19" s="11">
        <f>SUM(B17:B18)</f>
        <v>1</v>
      </c>
      <c r="C19" s="11">
        <f>SUM(C17:C18)</f>
        <v>1</v>
      </c>
      <c r="D19" s="22"/>
    </row>
    <row r="21" spans="1:4" x14ac:dyDescent="0.35">
      <c r="A21" t="s">
        <v>34</v>
      </c>
    </row>
  </sheetData>
  <mergeCells count="5">
    <mergeCell ref="A1:D1"/>
    <mergeCell ref="A8:D8"/>
    <mergeCell ref="A14:D14"/>
    <mergeCell ref="F1:I1"/>
    <mergeCell ref="F8:I8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4" sqref="D4"/>
    </sheetView>
  </sheetViews>
  <sheetFormatPr baseColWidth="10" defaultRowHeight="14.5" x14ac:dyDescent="0.35"/>
  <cols>
    <col min="1" max="1" width="19.54296875" bestFit="1" customWidth="1"/>
    <col min="2" max="2" width="17.1796875" customWidth="1"/>
    <col min="3" max="3" width="15.08984375" customWidth="1"/>
    <col min="4" max="4" width="11.1796875" customWidth="1"/>
    <col min="5" max="6" width="4.81640625" customWidth="1"/>
    <col min="7" max="10" width="5.81640625" customWidth="1"/>
    <col min="11" max="11" width="4.81640625" customWidth="1"/>
    <col min="12" max="16" width="5.81640625" customWidth="1"/>
    <col min="17" max="17" width="4.81640625" customWidth="1"/>
    <col min="18" max="24" width="5.81640625" customWidth="1"/>
    <col min="25" max="25" width="4.81640625" customWidth="1"/>
    <col min="26" max="31" width="5.81640625" customWidth="1"/>
    <col min="32" max="32" width="4.81640625" customWidth="1"/>
    <col min="33" max="34" width="5.81640625" customWidth="1"/>
    <col min="35" max="35" width="4.81640625" customWidth="1"/>
    <col min="36" max="41" width="5.81640625" customWidth="1"/>
    <col min="42" max="42" width="4.81640625" customWidth="1"/>
    <col min="43" max="47" width="5.81640625" customWidth="1"/>
    <col min="48" max="48" width="4.81640625" customWidth="1"/>
    <col min="49" max="51" width="5.81640625" customWidth="1"/>
    <col min="52" max="52" width="2.81640625" customWidth="1"/>
    <col min="53" max="63" width="5.81640625" customWidth="1"/>
    <col min="64" max="65" width="4.81640625" customWidth="1"/>
    <col min="66" max="67" width="5.81640625" customWidth="1"/>
    <col min="68" max="68" width="4.81640625" customWidth="1"/>
    <col min="69" max="73" width="5.81640625" customWidth="1"/>
    <col min="74" max="74" width="4.81640625" customWidth="1"/>
    <col min="75" max="76" width="5.81640625" customWidth="1"/>
    <col min="77" max="77" width="2.81640625" customWidth="1"/>
    <col min="78" max="79" width="5.81640625" customWidth="1"/>
    <col min="80" max="80" width="4.81640625" customWidth="1"/>
    <col min="81" max="86" width="5.81640625" customWidth="1"/>
    <col min="87" max="87" width="4.81640625" customWidth="1"/>
    <col min="88" max="88" width="5.81640625" customWidth="1"/>
    <col min="89" max="89" width="2.81640625" customWidth="1"/>
    <col min="90" max="91" width="5.81640625" customWidth="1"/>
    <col min="92" max="92" width="11.7265625" bestFit="1" customWidth="1"/>
  </cols>
  <sheetData>
    <row r="3" spans="1:4" x14ac:dyDescent="0.35">
      <c r="A3" s="5" t="s">
        <v>27</v>
      </c>
      <c r="B3" t="s">
        <v>30</v>
      </c>
      <c r="C3" t="s">
        <v>37</v>
      </c>
      <c r="D3" t="s">
        <v>38</v>
      </c>
    </row>
    <row r="4" spans="1:4" x14ac:dyDescent="0.35">
      <c r="A4" s="6" t="s">
        <v>17</v>
      </c>
      <c r="B4" s="7">
        <v>38</v>
      </c>
      <c r="C4" s="38">
        <v>14.893684210526313</v>
      </c>
      <c r="D4" s="38">
        <v>5.4151127423822718</v>
      </c>
    </row>
    <row r="5" spans="1:4" x14ac:dyDescent="0.35">
      <c r="A5" s="6" t="s">
        <v>13</v>
      </c>
      <c r="B5" s="7">
        <v>56</v>
      </c>
      <c r="C5" s="38">
        <v>14.475892857142858</v>
      </c>
      <c r="D5" s="38">
        <v>5.7082599170917465</v>
      </c>
    </row>
    <row r="6" spans="1:4" x14ac:dyDescent="0.35">
      <c r="A6" s="6" t="s">
        <v>28</v>
      </c>
      <c r="B6" s="7">
        <v>94</v>
      </c>
      <c r="C6" s="38">
        <v>14.644787234042548</v>
      </c>
      <c r="D6" s="38">
        <v>5.6317909121775394</v>
      </c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baseColWidth="10" defaultRowHeight="14.5" x14ac:dyDescent="0.35"/>
  <cols>
    <col min="6" max="6" width="10.90625" customWidth="1"/>
    <col min="7" max="7" width="15.1796875" bestFit="1" customWidth="1"/>
  </cols>
  <sheetData>
    <row r="1" spans="1:8" x14ac:dyDescent="0.35">
      <c r="A1" s="45" t="s">
        <v>42</v>
      </c>
      <c r="B1" s="45"/>
      <c r="C1" s="45"/>
      <c r="D1" s="45"/>
      <c r="E1" s="45"/>
      <c r="F1" s="45"/>
      <c r="G1" s="45"/>
      <c r="H1" s="45"/>
    </row>
    <row r="3" spans="1:8" x14ac:dyDescent="0.35">
      <c r="A3" s="8"/>
      <c r="B3" s="9" t="s">
        <v>39</v>
      </c>
      <c r="C3" s="9" t="s">
        <v>41</v>
      </c>
      <c r="D3" s="9" t="s">
        <v>40</v>
      </c>
      <c r="F3" s="8"/>
      <c r="G3" s="9" t="s">
        <v>47</v>
      </c>
    </row>
    <row r="4" spans="1:8" x14ac:dyDescent="0.35">
      <c r="A4" s="9" t="s">
        <v>17</v>
      </c>
      <c r="B4" s="14">
        <v>38</v>
      </c>
      <c r="C4" s="23">
        <v>14.893684210526313</v>
      </c>
      <c r="D4" s="23">
        <v>5.4151127423822718</v>
      </c>
      <c r="F4" s="9" t="s">
        <v>17</v>
      </c>
      <c r="G4" s="41">
        <f>(C4-C$6)^2</f>
        <v>6.1949704902759958E-2</v>
      </c>
    </row>
    <row r="5" spans="1:8" x14ac:dyDescent="0.35">
      <c r="A5" s="9" t="s">
        <v>13</v>
      </c>
      <c r="B5" s="12">
        <v>56</v>
      </c>
      <c r="C5" s="19">
        <v>14.475892857142858</v>
      </c>
      <c r="D5" s="19">
        <v>5.7082599170917465</v>
      </c>
      <c r="F5" s="9" t="s">
        <v>13</v>
      </c>
      <c r="G5" s="41">
        <f>(C5-C$6)^2</f>
        <v>2.8525310548334539E-2</v>
      </c>
    </row>
    <row r="6" spans="1:8" x14ac:dyDescent="0.35">
      <c r="A6" s="8" t="s">
        <v>33</v>
      </c>
      <c r="B6" s="13">
        <v>94</v>
      </c>
      <c r="C6" s="18">
        <v>14.644787234042548</v>
      </c>
      <c r="D6" s="18">
        <v>5.6317909121775394</v>
      </c>
    </row>
    <row r="8" spans="1:8" x14ac:dyDescent="0.35">
      <c r="A8" s="45" t="s">
        <v>43</v>
      </c>
      <c r="B8" s="45"/>
      <c r="C8" s="45"/>
    </row>
    <row r="10" spans="1:8" x14ac:dyDescent="0.35">
      <c r="A10" t="s">
        <v>44</v>
      </c>
      <c r="B10" s="39">
        <f>D6</f>
        <v>5.6317909121775394</v>
      </c>
    </row>
    <row r="11" spans="1:8" x14ac:dyDescent="0.35">
      <c r="B11" s="38"/>
    </row>
    <row r="12" spans="1:8" x14ac:dyDescent="0.35">
      <c r="A12" t="s">
        <v>45</v>
      </c>
      <c r="B12" s="38">
        <f>SUMPRODUCT(B4:B5, G4:G5)/B6</f>
        <v>4.2037299755442688E-2</v>
      </c>
    </row>
    <row r="13" spans="1:8" x14ac:dyDescent="0.35">
      <c r="A13" t="s">
        <v>46</v>
      </c>
      <c r="B13" s="38">
        <f>SUMPRODUCT(B4:B5, D4:D5)/B6</f>
        <v>5.5897536124219593</v>
      </c>
    </row>
    <row r="14" spans="1:8" x14ac:dyDescent="0.35">
      <c r="A14" t="s">
        <v>48</v>
      </c>
      <c r="B14" s="39">
        <f>B12+B13</f>
        <v>5.6317909121774017</v>
      </c>
    </row>
    <row r="16" spans="1:8" x14ac:dyDescent="0.35">
      <c r="A16" s="45" t="s">
        <v>49</v>
      </c>
      <c r="B16" s="45"/>
      <c r="C16" s="45"/>
      <c r="D16" s="45"/>
    </row>
    <row r="18" spans="1:2" x14ac:dyDescent="0.35">
      <c r="A18" t="s">
        <v>50</v>
      </c>
      <c r="B18" s="42">
        <f>B12/B14</f>
        <v>7.4642863009255324E-3</v>
      </c>
    </row>
  </sheetData>
  <mergeCells count="3">
    <mergeCell ref="A1:H1"/>
    <mergeCell ref="A8:C8"/>
    <mergeCell ref="A16:D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RowHeight="14.5" x14ac:dyDescent="0.35"/>
  <sheetData>
    <row r="1" spans="1:2" x14ac:dyDescent="0.35">
      <c r="A1" s="43" t="s">
        <v>52</v>
      </c>
      <c r="B1" s="43"/>
    </row>
    <row r="19" spans="1:10" x14ac:dyDescent="0.35">
      <c r="A19" s="2" t="s">
        <v>55</v>
      </c>
      <c r="B19" s="38">
        <f>COVAR(Tableau14[[#All],[lv_1]],Tableau14[[#All],[lv_2]])</f>
        <v>1.4954311226799462</v>
      </c>
    </row>
    <row r="21" spans="1:10" x14ac:dyDescent="0.35">
      <c r="A21" s="2" t="s">
        <v>54</v>
      </c>
      <c r="B21" s="38">
        <f>VARP(Tableau14[lv_1])</f>
        <v>5.6317909121775394</v>
      </c>
    </row>
    <row r="22" spans="1:10" x14ac:dyDescent="0.35">
      <c r="A22" s="2" t="s">
        <v>53</v>
      </c>
      <c r="B22" s="44">
        <f>B19/B21</f>
        <v>0.26553384988892204</v>
      </c>
    </row>
    <row r="24" spans="1:10" x14ac:dyDescent="0.35">
      <c r="A24" s="46" t="s">
        <v>56</v>
      </c>
      <c r="B24" s="46"/>
      <c r="C24" s="46"/>
      <c r="D24" s="46"/>
      <c r="E24" s="46"/>
      <c r="F24" s="46"/>
      <c r="G24" s="46"/>
      <c r="H24" s="46"/>
      <c r="I24" s="46"/>
      <c r="J24" s="46"/>
    </row>
  </sheetData>
  <mergeCells count="1">
    <mergeCell ref="A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Data</vt:lpstr>
      <vt:lpstr>Feuil2</vt:lpstr>
      <vt:lpstr>Feuil1</vt:lpstr>
      <vt:lpstr>Tab croisé</vt:lpstr>
      <vt:lpstr>Deux quali</vt:lpstr>
      <vt:lpstr>Tab croisé 2</vt:lpstr>
      <vt:lpstr>Une quali et une quanti</vt:lpstr>
      <vt:lpstr>Deux quanti</vt:lpstr>
    </vt:vector>
  </TitlesOfParts>
  <Company>Université Bretagne Sud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ridard</dc:creator>
  <cp:lastModifiedBy>ridard</cp:lastModifiedBy>
  <dcterms:created xsi:type="dcterms:W3CDTF">2022-05-11T07:15:57Z</dcterms:created>
  <dcterms:modified xsi:type="dcterms:W3CDTF">2022-05-24T06:50:50Z</dcterms:modified>
</cp:coreProperties>
</file>